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S:\DNPTTA\Older Workers\P-Performance &amp; GPMS\Performance\Goals &amp; Performance\Grantee Performance Evaluations\PY2022\"/>
    </mc:Choice>
  </mc:AlternateContent>
  <xr:revisionPtr revIDLastSave="0" documentId="13_ncr:1_{BF28848A-72B8-4EC7-B233-7EC9A75F7802}" xr6:coauthVersionLast="47" xr6:coauthVersionMax="47" xr10:uidLastSave="{00000000-0000-0000-0000-000000000000}"/>
  <bookViews>
    <workbookView xWindow="28680" yWindow="-120" windowWidth="29040" windowHeight="15720" xr2:uid="{E0C48ADD-BA6B-6A40-A9EA-48DF215C7D09}"/>
  </bookViews>
  <sheets>
    <sheet name="Sheet1" sheetId="1" r:id="rId1"/>
  </sheets>
  <definedNames>
    <definedName name="_xlnm._FilterDatabase" localSheetId="0" hidden="1">Sheet1!$A$40:$AW$118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K29" i="1"/>
  <c r="Q117" i="1"/>
  <c r="Q116" i="1"/>
  <c r="Q115" i="1"/>
  <c r="Q114" i="1"/>
  <c r="Q113" i="1"/>
  <c r="B113" i="1" s="1"/>
  <c r="Q112" i="1"/>
  <c r="B112" i="1" s="1"/>
  <c r="Q111" i="1"/>
  <c r="B111" i="1" s="1"/>
  <c r="Q110" i="1"/>
  <c r="B110" i="1" s="1"/>
  <c r="Q109" i="1"/>
  <c r="B109" i="1" s="1"/>
  <c r="Q108" i="1"/>
  <c r="B108" i="1" s="1"/>
  <c r="Q107" i="1"/>
  <c r="B107" i="1" s="1"/>
  <c r="Q106" i="1"/>
  <c r="B106" i="1" s="1"/>
  <c r="Q105" i="1"/>
  <c r="B105" i="1" s="1"/>
  <c r="Q104" i="1"/>
  <c r="B104" i="1" s="1"/>
  <c r="Q103" i="1"/>
  <c r="B103" i="1" s="1"/>
  <c r="Q102" i="1"/>
  <c r="B102" i="1" s="1"/>
  <c r="Q101" i="1"/>
  <c r="B101" i="1" s="1"/>
  <c r="Q100" i="1"/>
  <c r="B100" i="1" s="1"/>
  <c r="Q99" i="1"/>
  <c r="B99" i="1" s="1"/>
  <c r="Q98" i="1"/>
  <c r="B98" i="1" s="1"/>
  <c r="Q97" i="1"/>
  <c r="B97" i="1" s="1"/>
  <c r="Q96" i="1"/>
  <c r="Q95" i="1"/>
  <c r="B95" i="1" s="1"/>
  <c r="Q94" i="1"/>
  <c r="B94" i="1" s="1"/>
  <c r="Q93" i="1"/>
  <c r="B93" i="1" s="1"/>
  <c r="Q92" i="1"/>
  <c r="B92" i="1" s="1"/>
  <c r="Q91" i="1"/>
  <c r="Q90" i="1"/>
  <c r="B90" i="1" s="1"/>
  <c r="Q89" i="1"/>
  <c r="Q88" i="1"/>
  <c r="B88" i="1" s="1"/>
  <c r="Q87" i="1"/>
  <c r="B87" i="1" s="1"/>
  <c r="Q86" i="1"/>
  <c r="B86" i="1" s="1"/>
  <c r="Q85" i="1"/>
  <c r="B85" i="1" s="1"/>
  <c r="Q84" i="1"/>
  <c r="B84" i="1" s="1"/>
  <c r="Q83" i="1"/>
  <c r="AJ83" i="1" s="1"/>
  <c r="AE83" i="1" s="1"/>
  <c r="Q82" i="1"/>
  <c r="AJ82" i="1" s="1"/>
  <c r="AE82" i="1" s="1"/>
  <c r="Q81" i="1"/>
  <c r="AJ81" i="1" s="1"/>
  <c r="AE81" i="1" s="1"/>
  <c r="Q80" i="1"/>
  <c r="AJ80" i="1" s="1"/>
  <c r="AE80" i="1" s="1"/>
  <c r="Q79" i="1"/>
  <c r="B79" i="1" s="1"/>
  <c r="Q78" i="1"/>
  <c r="B78" i="1" s="1"/>
  <c r="Q77" i="1"/>
  <c r="B77" i="1" s="1"/>
  <c r="Q76" i="1"/>
  <c r="B76" i="1" s="1"/>
  <c r="Q75" i="1"/>
  <c r="B75" i="1" s="1"/>
  <c r="Q74" i="1"/>
  <c r="B74" i="1" s="1"/>
  <c r="Q73" i="1"/>
  <c r="B73" i="1" s="1"/>
  <c r="Q72" i="1"/>
  <c r="B72" i="1" s="1"/>
  <c r="Q71" i="1"/>
  <c r="B71" i="1" s="1"/>
  <c r="Q70" i="1"/>
  <c r="B70" i="1" s="1"/>
  <c r="Q69" i="1"/>
  <c r="B69" i="1" s="1"/>
  <c r="Q68" i="1"/>
  <c r="B68" i="1" s="1"/>
  <c r="Q67" i="1"/>
  <c r="B67" i="1" s="1"/>
  <c r="Q66" i="1"/>
  <c r="B66" i="1" s="1"/>
  <c r="Q65" i="1"/>
  <c r="AJ65" i="1" s="1"/>
  <c r="AE65" i="1" s="1"/>
  <c r="Q64" i="1"/>
  <c r="AJ64" i="1" s="1"/>
  <c r="AE64" i="1" s="1"/>
  <c r="Q63" i="1"/>
  <c r="AJ63" i="1" s="1"/>
  <c r="AE63" i="1" s="1"/>
  <c r="Q62" i="1"/>
  <c r="AJ62" i="1" s="1"/>
  <c r="AE62" i="1" s="1"/>
  <c r="Q61" i="1"/>
  <c r="AJ61" i="1" s="1"/>
  <c r="AE61" i="1" s="1"/>
  <c r="Q60" i="1"/>
  <c r="B60" i="1" s="1"/>
  <c r="Q59" i="1"/>
  <c r="B59" i="1" s="1"/>
  <c r="Q58" i="1"/>
  <c r="B58" i="1" s="1"/>
  <c r="Q57" i="1"/>
  <c r="B57" i="1" s="1"/>
  <c r="Q56" i="1"/>
  <c r="Q55" i="1"/>
  <c r="Q54" i="1"/>
  <c r="Q53" i="1"/>
  <c r="B53" i="1" s="1"/>
  <c r="Q52" i="1"/>
  <c r="B52" i="1" s="1"/>
  <c r="Q51" i="1"/>
  <c r="AJ51" i="1" s="1"/>
  <c r="AE51" i="1" s="1"/>
  <c r="Q50" i="1"/>
  <c r="B50" i="1" s="1"/>
  <c r="Q49" i="1"/>
  <c r="AJ49" i="1" s="1"/>
  <c r="AE49" i="1" s="1"/>
  <c r="Q48" i="1"/>
  <c r="AJ48" i="1" s="1"/>
  <c r="AE48" i="1" s="1"/>
  <c r="Q47" i="1"/>
  <c r="AJ47" i="1" s="1"/>
  <c r="AE47" i="1" s="1"/>
  <c r="Q46" i="1"/>
  <c r="AJ46" i="1" s="1"/>
  <c r="AE46" i="1" s="1"/>
  <c r="Q45" i="1"/>
  <c r="AJ45" i="1" s="1"/>
  <c r="AE45" i="1" s="1"/>
  <c r="Q44" i="1"/>
  <c r="B44" i="1" s="1"/>
  <c r="Q43" i="1"/>
  <c r="B43" i="1" s="1"/>
  <c r="Q42" i="1"/>
  <c r="B42" i="1" s="1"/>
  <c r="Q41" i="1"/>
  <c r="B41" i="1" s="1"/>
  <c r="E24" i="1"/>
  <c r="D24" i="1"/>
  <c r="AJ101" i="1" l="1"/>
  <c r="AE101" i="1" s="1"/>
  <c r="AJ52" i="1"/>
  <c r="AE52" i="1" s="1"/>
  <c r="B46" i="1"/>
  <c r="B51" i="1"/>
  <c r="AJ69" i="1"/>
  <c r="AE69" i="1" s="1"/>
  <c r="AJ117" i="1"/>
  <c r="AE117" i="1" s="1"/>
  <c r="B61" i="1"/>
  <c r="AJ84" i="1"/>
  <c r="AE84" i="1" s="1"/>
  <c r="AJ116" i="1"/>
  <c r="AE116" i="1" s="1"/>
  <c r="AJ53" i="1"/>
  <c r="AE53" i="1" s="1"/>
  <c r="AJ68" i="1"/>
  <c r="AE68" i="1" s="1"/>
  <c r="B62" i="1"/>
  <c r="AJ85" i="1"/>
  <c r="AE85" i="1" s="1"/>
  <c r="B45" i="1"/>
  <c r="B83" i="1"/>
  <c r="AJ100" i="1"/>
  <c r="AE100" i="1" s="1"/>
  <c r="AJ90" i="1"/>
  <c r="AE90" i="1" s="1"/>
  <c r="AJ43" i="1"/>
  <c r="AE43" i="1" s="1"/>
  <c r="AJ107" i="1"/>
  <c r="AE107" i="1" s="1"/>
  <c r="AJ44" i="1"/>
  <c r="AE44" i="1" s="1"/>
  <c r="AJ92" i="1"/>
  <c r="AE92" i="1" s="1"/>
  <c r="B82" i="1"/>
  <c r="AJ67" i="1"/>
  <c r="AE67" i="1" s="1"/>
  <c r="AJ99" i="1"/>
  <c r="AE99" i="1" s="1"/>
  <c r="AJ115" i="1"/>
  <c r="AE115" i="1" s="1"/>
  <c r="AJ58" i="1"/>
  <c r="AE58" i="1" s="1"/>
  <c r="AJ59" i="1"/>
  <c r="AE59" i="1" s="1"/>
  <c r="AJ91" i="1"/>
  <c r="AE91" i="1" s="1"/>
  <c r="AJ60" i="1"/>
  <c r="AE60" i="1" s="1"/>
  <c r="AJ108" i="1"/>
  <c r="AE108" i="1" s="1"/>
  <c r="B80" i="1"/>
  <c r="AJ77" i="1"/>
  <c r="AE77" i="1" s="1"/>
  <c r="AJ93" i="1"/>
  <c r="AE93" i="1" s="1"/>
  <c r="AJ109" i="1"/>
  <c r="AE109" i="1" s="1"/>
  <c r="AT118" i="1"/>
  <c r="AJ42" i="1"/>
  <c r="AE42" i="1" s="1"/>
  <c r="AJ74" i="1"/>
  <c r="AE74" i="1" s="1"/>
  <c r="AJ106" i="1"/>
  <c r="AE106" i="1" s="1"/>
  <c r="AJ75" i="1"/>
  <c r="AE75" i="1" s="1"/>
  <c r="AJ76" i="1"/>
  <c r="AE76" i="1" s="1"/>
  <c r="AJ50" i="1"/>
  <c r="AE50" i="1" s="1"/>
  <c r="AJ66" i="1"/>
  <c r="AE66" i="1" s="1"/>
  <c r="AJ98" i="1"/>
  <c r="AE98" i="1" s="1"/>
  <c r="AJ114" i="1"/>
  <c r="AE114" i="1" s="1"/>
  <c r="B47" i="1"/>
  <c r="B64" i="1"/>
  <c r="AJ54" i="1"/>
  <c r="AE54" i="1" s="1"/>
  <c r="AJ70" i="1"/>
  <c r="AE70" i="1" s="1"/>
  <c r="AJ78" i="1"/>
  <c r="AE78" i="1" s="1"/>
  <c r="AJ86" i="1"/>
  <c r="AE86" i="1" s="1"/>
  <c r="AJ94" i="1"/>
  <c r="AE94" i="1" s="1"/>
  <c r="AJ102" i="1"/>
  <c r="AE102" i="1" s="1"/>
  <c r="AJ110" i="1"/>
  <c r="AE110" i="1" s="1"/>
  <c r="B63" i="1"/>
  <c r="B48" i="1"/>
  <c r="B65" i="1"/>
  <c r="AJ55" i="1"/>
  <c r="AE55" i="1" s="1"/>
  <c r="AJ71" i="1"/>
  <c r="AE71" i="1" s="1"/>
  <c r="AJ79" i="1"/>
  <c r="AE79" i="1" s="1"/>
  <c r="AJ87" i="1"/>
  <c r="AE87" i="1" s="1"/>
  <c r="AJ95" i="1"/>
  <c r="AE95" i="1" s="1"/>
  <c r="AJ103" i="1"/>
  <c r="AE103" i="1" s="1"/>
  <c r="AJ111" i="1"/>
  <c r="AE111" i="1" s="1"/>
  <c r="B49" i="1"/>
  <c r="AJ56" i="1"/>
  <c r="AE56" i="1" s="1"/>
  <c r="AJ72" i="1"/>
  <c r="AE72" i="1" s="1"/>
  <c r="AJ88" i="1"/>
  <c r="AE88" i="1" s="1"/>
  <c r="AJ96" i="1"/>
  <c r="AE96" i="1" s="1"/>
  <c r="AJ104" i="1"/>
  <c r="AE104" i="1" s="1"/>
  <c r="AJ112" i="1"/>
  <c r="AE112" i="1" s="1"/>
  <c r="AJ41" i="1"/>
  <c r="AJ57" i="1"/>
  <c r="AE57" i="1" s="1"/>
  <c r="AJ73" i="1"/>
  <c r="AE73" i="1" s="1"/>
  <c r="AJ89" i="1"/>
  <c r="AE89" i="1" s="1"/>
  <c r="AJ97" i="1"/>
  <c r="AE97" i="1" s="1"/>
  <c r="AJ105" i="1"/>
  <c r="AE105" i="1" s="1"/>
  <c r="AJ113" i="1"/>
  <c r="AE113" i="1" s="1"/>
  <c r="B118" i="1" l="1"/>
  <c r="AE41" i="1"/>
  <c r="AJ118" i="1"/>
</calcChain>
</file>

<file path=xl/sharedStrings.xml><?xml version="1.0" encoding="utf-8"?>
<sst xmlns="http://schemas.openxmlformats.org/spreadsheetml/2006/main" count="211" uniqueCount="156">
  <si>
    <t>Core Measures</t>
  </si>
  <si>
    <t>PY 2022  Adjusted   Post-performance   Goals</t>
  </si>
  <si>
    <t xml:space="preserve">PY 2022 FINAL Performance </t>
  </si>
  <si>
    <t>80% of Nationwide Average Performance</t>
  </si>
  <si>
    <t>% Aggregate   Goals Achieved</t>
  </si>
  <si>
    <t>Nationwide</t>
  </si>
  <si>
    <t>Condition</t>
  </si>
  <si>
    <t>Number of Grantees</t>
  </si>
  <si>
    <t>Q2 Employment</t>
  </si>
  <si>
    <t>1 Measure &lt; 80% of Target/Goal</t>
  </si>
  <si>
    <t xml:space="preserve">       Nationwide</t>
  </si>
  <si>
    <t>2 Measures &lt; 80% of Target/Goal</t>
  </si>
  <si>
    <t xml:space="preserve">       State Grantees</t>
  </si>
  <si>
    <t>3 Measures &lt; 80% of Target/Goal</t>
  </si>
  <si>
    <t xml:space="preserve">       National Grantees</t>
  </si>
  <si>
    <t>4 Measures &lt; 80% of Target/Goal</t>
  </si>
  <si>
    <t>Q4 Employment</t>
  </si>
  <si>
    <t>5 Measures &lt; 80% of Target/Goal</t>
  </si>
  <si>
    <t>6 Measures &lt; 80% of Target/Goal</t>
  </si>
  <si>
    <t>7 Measures &lt; 80% of Target/Goal</t>
  </si>
  <si>
    <t>No Measures to Aggregate</t>
  </si>
  <si>
    <t>Median Earnings</t>
  </si>
  <si>
    <t>Service Level</t>
  </si>
  <si>
    <t xml:space="preserve">GRANTEE PERCENT OF AGGREGATE GOALS ACHIEVED  ANALYSIS </t>
  </si>
  <si>
    <t>0 Measures &lt; 80% Nationwide Average Performance</t>
  </si>
  <si>
    <t>1  Measure &lt; 80% Nationwide Average Performance</t>
  </si>
  <si>
    <t>2 Measures &lt; 80% Nationwide Average Performance</t>
  </si>
  <si>
    <t>Community Service</t>
  </si>
  <si>
    <t>Good Data, Aggregate &lt; 80%</t>
  </si>
  <si>
    <t>3 Measures &lt; 80% Nationwide Average Performance</t>
  </si>
  <si>
    <t>Good Data, Aggregate &gt;=80% - 100%</t>
  </si>
  <si>
    <t>4 Measures &lt; 80% Nationwide Average Performance</t>
  </si>
  <si>
    <t>Good data, Aggregate &gt;=100%  but &lt; 105%</t>
  </si>
  <si>
    <t>5 Measures &lt; 80% Nationwide Average Performance</t>
  </si>
  <si>
    <t>Good Data, Aggregate &gt;=105  but &lt; 112%</t>
  </si>
  <si>
    <t>6 Measures &lt; 80% Nationwide Average Performance</t>
  </si>
  <si>
    <t>Most In Need</t>
  </si>
  <si>
    <t xml:space="preserve">Good Data, Aggregate &gt;=112% </t>
  </si>
  <si>
    <t>7 Measures &lt; 80% Nationwide Average Performance</t>
  </si>
  <si>
    <t>Effectiveness</t>
  </si>
  <si>
    <t>PY 2022 Evaluation of Grantee Performance</t>
  </si>
  <si>
    <t>Q2 Employment Actual</t>
  </si>
  <si>
    <t>Q2 Employment Goal (Final Adjusted)</t>
  </si>
  <si>
    <t>Percent of Goal  Achieved</t>
  </si>
  <si>
    <t>Q4 Employment Actual</t>
  </si>
  <si>
    <t>Q4 Employment Goal (Final Adjusted)</t>
  </si>
  <si>
    <t>Median Earnings Actual</t>
  </si>
  <si>
    <t>Percent of Goal Achieved</t>
  </si>
  <si>
    <t>Sevice Level Actual</t>
  </si>
  <si>
    <t>Service Level Goal</t>
  </si>
  <si>
    <t>Community Service Actual</t>
  </si>
  <si>
    <t>Community Service Goal</t>
  </si>
  <si>
    <t>Most in Need Actual</t>
  </si>
  <si>
    <t>Most in Need Goal</t>
  </si>
  <si>
    <t>Participant ACSI Actual</t>
  </si>
  <si>
    <t>Participant ACSI Goal</t>
  </si>
  <si>
    <t>Host Agency ACSI Actual</t>
  </si>
  <si>
    <t>Host Agency ACSI Goal</t>
  </si>
  <si>
    <t>Average ACSI Percent of Goal Achieved</t>
  </si>
  <si>
    <t>Number of Goals Below 80%</t>
  </si>
  <si>
    <t>Most in Need</t>
  </si>
  <si>
    <t>Participant ACSI</t>
  </si>
  <si>
    <t>Host Agency ACSI</t>
  </si>
  <si>
    <t>Number of Measures Below 80% of Average</t>
  </si>
  <si>
    <t>Asociación Nacional Pro Personas Mayores</t>
  </si>
  <si>
    <t>Associates for Training &amp; Development</t>
  </si>
  <si>
    <t>Easter Seals</t>
  </si>
  <si>
    <t>Goodwill Industries International</t>
  </si>
  <si>
    <t>National Able Network</t>
  </si>
  <si>
    <t xml:space="preserve">National Asian Pacific Center on Aging (Set-aside Grant) </t>
  </si>
  <si>
    <t>National Asian Pacific Center on Aging (General Grant)</t>
  </si>
  <si>
    <t>National Council on the Aging</t>
  </si>
  <si>
    <t>National Indian Council on the Aging (Set-aside Grant)</t>
  </si>
  <si>
    <t>National Urban League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</si>
  <si>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</si>
  <si>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</si>
  <si>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</si>
  <si>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</si>
  <si>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</si>
  <si>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</si>
  <si>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</si>
  <si>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</si>
  <si>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</si>
  <si>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</si>
  <si>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</si>
  <si>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</si>
  <si>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</si>
  <si>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</si>
  <si>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</si>
  <si>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</si>
  <si>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</si>
  <si>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</si>
  <si>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</si>
  <si>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</si>
  <si>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N/A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</si>
  <si>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</si>
  <si>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</si>
  <si>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</si>
  <si>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</si>
  <si>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</si>
  <si>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</si>
  <si>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</si>
  <si>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</si>
  <si>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</si>
  <si>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</si>
  <si>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</si>
  <si>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</si>
  <si>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</si>
  <si>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</si>
  <si>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</si>
  <si>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</si>
  <si>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</si>
  <si>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</si>
  <si>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</si>
  <si>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</si>
  <si>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</si>
  <si>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</si>
  <si>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</si>
  <si>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</si>
  <si>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</si>
  <si>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</si>
  <si>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</si>
  <si>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</si>
  <si>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</si>
  <si>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</si>
  <si>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</si>
  <si>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</si>
  <si>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</si>
  <si>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</si>
  <si>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Mariana Islands</t>
  </si>
  <si>
    <t>Virgin Islands</t>
  </si>
  <si>
    <t>Red</t>
  </si>
  <si>
    <t>Performance below 80%</t>
  </si>
  <si>
    <t>Yellow</t>
  </si>
  <si>
    <t>Performance 80-100%</t>
  </si>
  <si>
    <t>Green</t>
  </si>
  <si>
    <t>Performance above 100%</t>
  </si>
  <si>
    <t>Blue</t>
  </si>
  <si>
    <t xml:space="preserve">Insufficient data to aggregate </t>
  </si>
  <si>
    <t>LEGEND FOR PERCENT OF AGGREGATE GOALS ACHIEVED</t>
  </si>
  <si>
    <t>Median Earnings Goal (Final Adjusted)</t>
  </si>
  <si>
    <t>International Pre-Diabetes Center</t>
  </si>
  <si>
    <t>Institute for Indian Development (Set-aside Grant)</t>
  </si>
  <si>
    <t>AARP Foundation</t>
  </si>
  <si>
    <t>Operation A.B.L.E of Greater Boston, Inc.</t>
  </si>
  <si>
    <t>SER Jobs for National Progress</t>
  </si>
  <si>
    <t>Center for Workforce Inclusion</t>
  </si>
  <si>
    <t>The WorkPlace Inc.</t>
  </si>
  <si>
    <t>Vantage Aging</t>
  </si>
  <si>
    <t>National Indian Council on the Aging (General Grant)</t>
  </si>
  <si>
    <t>TOTAL</t>
  </si>
  <si>
    <t>GRANTEES &lt;80% OF GOAL BY NUMBER OF MEASURES</t>
  </si>
  <si>
    <t>0 Measures &lt; 80% of Target/Goal</t>
  </si>
  <si>
    <t>National Experienced Workforce Solutions</t>
  </si>
  <si>
    <t>National Caucus and Center on Black Aging</t>
  </si>
  <si>
    <t>Aggregrate Percent of Goal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</si>
</sst>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%"/>
    <numFmt numFmtId="165" formatCode="&quot;$&quot;#,##0"/>
    <numFmt numFmtId="166" formatCode="0.0"/>
  </numFmts>
  <fonts count="9" x14ac:knownFonts="1">
    <font>
      <sz val="12"/>
      <color theme="1"/>
      <name val="Aptos Narrow"/>
      <family val="2"/>
      <scheme val="minor"/>
    </font>
    <font>
      <sz val="12"/>
      <color rgb="FF000000"/>
      <name val="Calibri"/>
      <family val="2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theme="1"/>
      <name val="Aptos Narrow"/>
      <family val="2"/>
    </font>
    <font>
      <sz val="10"/>
      <name val="Arial"/>
      <family val="2"/>
    </font>
    <font>
      <sz val="12"/>
      <name val="Aptos Narrow"/>
      <family val="2"/>
    </font>
    <font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0" fontId="0" fillId="0" borderId="15" xfId="0" applyNumberFormat="1" applyBorder="1"/>
    <xf numFmtId="6" fontId="0" fillId="0" borderId="15" xfId="0" applyNumberForma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5" borderId="7" xfId="0" applyFont="1" applyFill="1" applyBorder="1" applyAlignment="1">
      <alignment horizontal="left"/>
    </xf>
    <xf numFmtId="0" fontId="1" fillId="6" borderId="7" xfId="0" applyFont="1" applyFill="1" applyBorder="1"/>
    <xf numFmtId="0" fontId="1" fillId="7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7" fillId="0" borderId="1" xfId="0" applyFont="1" applyBorder="1"/>
    <xf numFmtId="0" fontId="7" fillId="0" borderId="17" xfId="0" applyFont="1" applyBorder="1"/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8" fillId="7" borderId="9" xfId="0" applyFont="1" applyFill="1" applyBorder="1"/>
    <xf numFmtId="0" fontId="6" fillId="0" borderId="1" xfId="0" applyFont="1" applyBorder="1"/>
    <xf numFmtId="164" fontId="0" fillId="0" borderId="1" xfId="1" applyNumberFormat="1" applyFont="1" applyBorder="1" applyAlignment="1">
      <alignment horizontal="center"/>
    </xf>
    <xf numFmtId="164" fontId="0" fillId="3" borderId="1" xfId="0" applyNumberFormat="1" applyFill="1" applyBorder="1"/>
    <xf numFmtId="164" fontId="0" fillId="8" borderId="1" xfId="0" applyNumberFormat="1" applyFill="1" applyBorder="1"/>
    <xf numFmtId="164" fontId="0" fillId="2" borderId="1" xfId="0" applyNumberFormat="1" applyFill="1" applyBorder="1"/>
    <xf numFmtId="164" fontId="0" fillId="3" borderId="0" xfId="0" applyNumberFormat="1" applyFill="1"/>
    <xf numFmtId="164" fontId="0" fillId="3" borderId="14" xfId="0" applyNumberFormat="1" applyFill="1" applyBorder="1"/>
    <xf numFmtId="164" fontId="0" fillId="0" borderId="15" xfId="0" applyNumberFormat="1" applyBorder="1"/>
    <xf numFmtId="164" fontId="0" fillId="3" borderId="15" xfId="0" applyNumberFormat="1" applyFill="1" applyBorder="1"/>
    <xf numFmtId="164" fontId="0" fillId="2" borderId="15" xfId="0" applyNumberFormat="1" applyFill="1" applyBorder="1"/>
    <xf numFmtId="164" fontId="0" fillId="8" borderId="15" xfId="0" applyNumberFormat="1" applyFill="1" applyBorder="1"/>
    <xf numFmtId="164" fontId="0" fillId="0" borderId="16" xfId="0" applyNumberForma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846A-D0F1-2546-B864-88F7A7355C59}">
  <dimension ref="A2:AW120"/>
  <sheetViews>
    <sheetView tabSelected="1" zoomScale="90" zoomScaleNormal="90" workbookViewId="0">
      <selection activeCell="U51" sqref="U51"/>
    </sheetView>
  </sheetViews>
  <sheetFormatPr defaultColWidth="10.5" defaultRowHeight="16" x14ac:dyDescent="0.4"/>
  <cols>
    <col min="1" max="1" width="46.5" customWidth="1"/>
    <col min="2" max="2" width="14.6640625" customWidth="1"/>
    <col min="3" max="3" width="13.33203125" customWidth="1"/>
    <col min="4" max="4" width="14" customWidth="1"/>
    <col min="5" max="5" width="12.5" customWidth="1"/>
    <col min="6" max="6" width="12.33203125" customWidth="1"/>
    <col min="7" max="7" width="12.83203125" customWidth="1"/>
    <col min="17" max="17" width="11.5" customWidth="1"/>
    <col min="19" max="19" width="11.83203125" bestFit="1" customWidth="1"/>
    <col min="32" max="32" width="11" customWidth="1"/>
    <col min="33" max="33" width="11.83203125" customWidth="1"/>
    <col min="42" max="42" width="11.5" customWidth="1"/>
    <col min="43" max="43" width="12.5" customWidth="1"/>
  </cols>
  <sheetData>
    <row r="2" spans="1:17" ht="16.5" thickBot="1" x14ac:dyDescent="0.45"/>
    <row r="3" spans="1:17" ht="19.5" thickTop="1" thickBot="1" x14ac:dyDescent="0.5">
      <c r="A3" s="71" t="s">
        <v>0</v>
      </c>
      <c r="B3" s="72"/>
      <c r="C3" s="72"/>
      <c r="D3" s="72"/>
      <c r="E3" s="73"/>
    </row>
    <row r="4" spans="1:17" ht="65" thickTop="1" thickBot="1" x14ac:dyDescent="0.45">
      <c r="A4" s="12"/>
      <c r="B4" s="13" t="s">
        <v>1</v>
      </c>
      <c r="C4" s="13" t="s">
        <v>2</v>
      </c>
      <c r="D4" s="13" t="s">
        <v>3</v>
      </c>
      <c r="E4" s="2" t="s">
        <v>4</v>
      </c>
      <c r="G4" s="81" t="s">
        <v>139</v>
      </c>
      <c r="H4" s="82"/>
      <c r="I4" s="82"/>
      <c r="J4" s="82"/>
      <c r="K4" s="83"/>
      <c r="M4" s="74" t="s">
        <v>151</v>
      </c>
      <c r="N4" s="75"/>
      <c r="O4" s="75"/>
      <c r="P4" s="75"/>
      <c r="Q4" s="76"/>
    </row>
    <row r="5" spans="1:17" ht="19.5" customHeight="1" thickTop="1" x14ac:dyDescent="0.4">
      <c r="A5" s="14" t="s">
        <v>5</v>
      </c>
      <c r="B5" s="14"/>
      <c r="C5" s="14"/>
      <c r="D5" s="14"/>
      <c r="E5" s="65">
        <v>0.85</v>
      </c>
      <c r="G5" s="37" t="s">
        <v>131</v>
      </c>
      <c r="H5" s="38"/>
      <c r="I5" s="24" t="s">
        <v>132</v>
      </c>
      <c r="J5" s="25"/>
      <c r="K5" s="26"/>
      <c r="M5" s="35" t="s">
        <v>6</v>
      </c>
      <c r="N5" s="36"/>
      <c r="O5" s="36"/>
      <c r="P5" s="36"/>
      <c r="Q5" s="2" t="s">
        <v>7</v>
      </c>
    </row>
    <row r="6" spans="1:17" x14ac:dyDescent="0.4">
      <c r="A6" s="15"/>
      <c r="B6" s="15"/>
      <c r="C6" s="15"/>
      <c r="D6" s="15"/>
      <c r="E6" s="66"/>
      <c r="G6" s="3"/>
      <c r="K6" s="4"/>
      <c r="M6" s="3" t="s">
        <v>152</v>
      </c>
      <c r="Q6" s="4">
        <v>17</v>
      </c>
    </row>
    <row r="7" spans="1:17" x14ac:dyDescent="0.4">
      <c r="A7" s="15" t="s">
        <v>8</v>
      </c>
      <c r="B7" s="15"/>
      <c r="C7" s="15"/>
      <c r="D7" s="15"/>
      <c r="E7" s="66"/>
      <c r="G7" s="29" t="s">
        <v>133</v>
      </c>
      <c r="H7" s="39"/>
      <c r="I7" s="40" t="s">
        <v>134</v>
      </c>
      <c r="J7" s="41"/>
      <c r="K7" s="27"/>
      <c r="M7" s="3" t="s">
        <v>9</v>
      </c>
      <c r="Q7" s="4">
        <v>7</v>
      </c>
    </row>
    <row r="8" spans="1:17" x14ac:dyDescent="0.4">
      <c r="A8" s="15" t="s">
        <v>10</v>
      </c>
      <c r="B8" s="17">
        <v>0.31</v>
      </c>
      <c r="C8" s="17">
        <v>0.26200000000000001</v>
      </c>
      <c r="D8" s="17">
        <v>0.21</v>
      </c>
      <c r="E8" s="67">
        <v>0.84499999999999997</v>
      </c>
      <c r="G8" s="28"/>
      <c r="H8" s="41"/>
      <c r="I8" s="41"/>
      <c r="J8" s="41"/>
      <c r="K8" s="27"/>
      <c r="M8" s="3" t="s">
        <v>11</v>
      </c>
      <c r="Q8" s="4">
        <v>14</v>
      </c>
    </row>
    <row r="9" spans="1:17" x14ac:dyDescent="0.4">
      <c r="A9" s="15" t="s">
        <v>12</v>
      </c>
      <c r="B9" s="15"/>
      <c r="C9" s="17">
        <v>0.19800000000000001</v>
      </c>
      <c r="D9" s="15"/>
      <c r="E9" s="66"/>
      <c r="G9" s="30" t="s">
        <v>135</v>
      </c>
      <c r="H9" s="42"/>
      <c r="I9" s="40" t="s">
        <v>136</v>
      </c>
      <c r="J9" s="41"/>
      <c r="K9" s="27"/>
      <c r="M9" s="3" t="s">
        <v>13</v>
      </c>
      <c r="Q9" s="4">
        <v>16</v>
      </c>
    </row>
    <row r="10" spans="1:17" x14ac:dyDescent="0.4">
      <c r="A10" s="15" t="s">
        <v>14</v>
      </c>
      <c r="B10" s="15"/>
      <c r="C10" s="17">
        <v>0.28299999999999997</v>
      </c>
      <c r="D10" s="15"/>
      <c r="E10" s="66"/>
      <c r="G10" s="28"/>
      <c r="H10" s="41"/>
      <c r="I10" s="41"/>
      <c r="J10" s="41"/>
      <c r="K10" s="27"/>
      <c r="M10" s="3" t="s">
        <v>15</v>
      </c>
      <c r="Q10" s="4">
        <v>11</v>
      </c>
    </row>
    <row r="11" spans="1:17" ht="16.5" thickBot="1" x14ac:dyDescent="0.45">
      <c r="A11" s="15" t="s">
        <v>16</v>
      </c>
      <c r="B11" s="15"/>
      <c r="C11" s="15"/>
      <c r="D11" s="15"/>
      <c r="E11" s="66"/>
      <c r="G11" s="58" t="s">
        <v>137</v>
      </c>
      <c r="H11" s="31"/>
      <c r="I11" s="32" t="s">
        <v>138</v>
      </c>
      <c r="J11" s="33"/>
      <c r="K11" s="34"/>
      <c r="M11" s="3" t="s">
        <v>17</v>
      </c>
      <c r="Q11" s="4">
        <v>6</v>
      </c>
    </row>
    <row r="12" spans="1:17" ht="16.5" thickTop="1" x14ac:dyDescent="0.4">
      <c r="A12" s="15" t="s">
        <v>10</v>
      </c>
      <c r="B12" s="17">
        <v>0.26</v>
      </c>
      <c r="C12" s="17">
        <v>0.19400000000000001</v>
      </c>
      <c r="D12" s="17">
        <v>0.155</v>
      </c>
      <c r="E12" s="68">
        <v>0.746</v>
      </c>
      <c r="M12" s="3" t="s">
        <v>18</v>
      </c>
      <c r="Q12" s="4">
        <v>5</v>
      </c>
    </row>
    <row r="13" spans="1:17" x14ac:dyDescent="0.4">
      <c r="A13" s="15" t="s">
        <v>12</v>
      </c>
      <c r="B13" s="15"/>
      <c r="C13" s="17">
        <v>0.152</v>
      </c>
      <c r="D13" s="15"/>
      <c r="E13" s="66"/>
      <c r="M13" s="3" t="s">
        <v>19</v>
      </c>
      <c r="Q13" s="4">
        <v>1</v>
      </c>
    </row>
    <row r="14" spans="1:17" x14ac:dyDescent="0.4">
      <c r="A14" s="15" t="s">
        <v>14</v>
      </c>
      <c r="B14" s="15"/>
      <c r="C14" s="17">
        <v>0.20599999999999999</v>
      </c>
      <c r="D14" s="15"/>
      <c r="E14" s="66"/>
      <c r="M14" s="3" t="s">
        <v>20</v>
      </c>
      <c r="Q14" s="4">
        <v>0</v>
      </c>
    </row>
    <row r="15" spans="1:17" ht="16.5" thickBot="1" x14ac:dyDescent="0.45">
      <c r="A15" s="15" t="s">
        <v>21</v>
      </c>
      <c r="B15" s="15"/>
      <c r="C15" s="15"/>
      <c r="D15" s="15"/>
      <c r="E15" s="66"/>
      <c r="M15" s="5" t="s">
        <v>150</v>
      </c>
      <c r="N15" s="6"/>
      <c r="O15" s="6"/>
      <c r="P15" s="6"/>
      <c r="Q15" s="7">
        <f>SUM(Q6:Q14)</f>
        <v>77</v>
      </c>
    </row>
    <row r="16" spans="1:17" ht="16.5" thickTop="1" x14ac:dyDescent="0.4">
      <c r="A16" s="15" t="s">
        <v>10</v>
      </c>
      <c r="B16" s="18">
        <v>3350</v>
      </c>
      <c r="C16" s="18">
        <v>3248</v>
      </c>
      <c r="D16" s="18">
        <v>2598</v>
      </c>
      <c r="E16" s="67">
        <v>0.97</v>
      </c>
    </row>
    <row r="17" spans="1:17" x14ac:dyDescent="0.4">
      <c r="A17" s="15" t="s">
        <v>12</v>
      </c>
      <c r="B17" s="15"/>
      <c r="C17" s="18"/>
      <c r="D17" s="15"/>
      <c r="E17" s="66"/>
    </row>
    <row r="18" spans="1:17" ht="16.5" thickBot="1" x14ac:dyDescent="0.45">
      <c r="A18" s="15" t="s">
        <v>14</v>
      </c>
      <c r="B18" s="15"/>
      <c r="C18" s="18"/>
      <c r="D18" s="15"/>
      <c r="E18" s="66"/>
      <c r="M18" s="1"/>
      <c r="N18" s="1"/>
      <c r="O18" s="1"/>
      <c r="P18" s="1"/>
      <c r="Q18" s="1"/>
    </row>
    <row r="19" spans="1:17" ht="33" customHeight="1" thickTop="1" thickBot="1" x14ac:dyDescent="0.45">
      <c r="A19" s="15" t="s">
        <v>22</v>
      </c>
      <c r="B19" s="15"/>
      <c r="C19" s="15"/>
      <c r="D19" s="15"/>
      <c r="E19" s="66"/>
      <c r="G19" s="77" t="s">
        <v>23</v>
      </c>
      <c r="H19" s="78"/>
      <c r="I19" s="78"/>
      <c r="J19" s="78"/>
      <c r="K19" s="84"/>
      <c r="M19" s="77" t="s">
        <v>6</v>
      </c>
      <c r="N19" s="78"/>
      <c r="O19" s="78"/>
      <c r="P19" s="78"/>
      <c r="Q19" s="8" t="s">
        <v>7</v>
      </c>
    </row>
    <row r="20" spans="1:17" ht="19.5" customHeight="1" thickTop="1" thickBot="1" x14ac:dyDescent="0.45">
      <c r="A20" s="15" t="s">
        <v>10</v>
      </c>
      <c r="B20" s="17">
        <v>1.36</v>
      </c>
      <c r="C20" s="17">
        <v>1.3819999999999999</v>
      </c>
      <c r="D20" s="17">
        <v>1.1060000000000001</v>
      </c>
      <c r="E20" s="69">
        <v>1.016</v>
      </c>
      <c r="G20" s="10" t="s">
        <v>6</v>
      </c>
      <c r="H20" s="1"/>
      <c r="I20" s="1"/>
      <c r="J20" s="1"/>
      <c r="K20" s="11" t="s">
        <v>7</v>
      </c>
      <c r="M20" s="79" t="s">
        <v>24</v>
      </c>
      <c r="N20" s="80"/>
      <c r="O20" s="80"/>
      <c r="P20" s="80"/>
      <c r="Q20" s="9">
        <v>15</v>
      </c>
    </row>
    <row r="21" spans="1:17" ht="16.5" thickTop="1" x14ac:dyDescent="0.4">
      <c r="A21" s="15" t="s">
        <v>12</v>
      </c>
      <c r="B21" s="15"/>
      <c r="C21" s="17">
        <v>1.2949999999999999</v>
      </c>
      <c r="D21" s="15"/>
      <c r="E21" s="66"/>
      <c r="G21" s="3"/>
      <c r="K21" s="4"/>
      <c r="M21" s="3" t="s">
        <v>25</v>
      </c>
      <c r="Q21" s="4">
        <v>9</v>
      </c>
    </row>
    <row r="22" spans="1:17" x14ac:dyDescent="0.4">
      <c r="A22" s="15" t="s">
        <v>14</v>
      </c>
      <c r="B22" s="15"/>
      <c r="C22" s="17">
        <v>1.4059999999999999</v>
      </c>
      <c r="D22" s="15"/>
      <c r="E22" s="66"/>
      <c r="G22" s="3" t="s">
        <v>28</v>
      </c>
      <c r="K22" s="4">
        <v>31</v>
      </c>
      <c r="M22" s="3" t="s">
        <v>26</v>
      </c>
      <c r="Q22" s="4">
        <v>15</v>
      </c>
    </row>
    <row r="23" spans="1:17" x14ac:dyDescent="0.4">
      <c r="A23" s="15" t="s">
        <v>27</v>
      </c>
      <c r="B23" s="15"/>
      <c r="C23" s="15"/>
      <c r="D23" s="15"/>
      <c r="E23" s="66"/>
      <c r="G23" s="3" t="s">
        <v>30</v>
      </c>
      <c r="K23" s="4">
        <v>24</v>
      </c>
      <c r="M23" s="3" t="s">
        <v>29</v>
      </c>
      <c r="Q23" s="4">
        <v>15</v>
      </c>
    </row>
    <row r="24" spans="1:17" x14ac:dyDescent="0.4">
      <c r="A24" s="15" t="s">
        <v>10</v>
      </c>
      <c r="B24" s="17">
        <v>0.72</v>
      </c>
      <c r="C24" s="17">
        <v>0.66500000000000004</v>
      </c>
      <c r="D24" s="17">
        <f>0.8*C24</f>
        <v>0.53200000000000003</v>
      </c>
      <c r="E24" s="67">
        <f>C24/B24</f>
        <v>0.92361111111111116</v>
      </c>
      <c r="G24" s="3" t="s">
        <v>32</v>
      </c>
      <c r="K24" s="4">
        <v>6</v>
      </c>
      <c r="M24" s="3" t="s">
        <v>31</v>
      </c>
      <c r="Q24" s="4">
        <v>8</v>
      </c>
    </row>
    <row r="25" spans="1:17" x14ac:dyDescent="0.4">
      <c r="A25" s="15" t="s">
        <v>12</v>
      </c>
      <c r="B25" s="15"/>
      <c r="C25" s="17">
        <v>0.59699999999999998</v>
      </c>
      <c r="D25" s="15"/>
      <c r="E25" s="66"/>
      <c r="G25" s="3" t="s">
        <v>34</v>
      </c>
      <c r="K25" s="4">
        <v>7</v>
      </c>
      <c r="M25" s="3" t="s">
        <v>33</v>
      </c>
      <c r="Q25" s="4">
        <v>12</v>
      </c>
    </row>
    <row r="26" spans="1:17" x14ac:dyDescent="0.4">
      <c r="A26" s="15" t="s">
        <v>14</v>
      </c>
      <c r="B26" s="15"/>
      <c r="C26" s="17">
        <v>0.68600000000000005</v>
      </c>
      <c r="D26" s="15"/>
      <c r="E26" s="66"/>
      <c r="G26" s="3" t="s">
        <v>37</v>
      </c>
      <c r="K26" s="4">
        <v>9</v>
      </c>
      <c r="M26" s="3" t="s">
        <v>35</v>
      </c>
      <c r="Q26" s="4">
        <v>3</v>
      </c>
    </row>
    <row r="27" spans="1:17" x14ac:dyDescent="0.4">
      <c r="A27" s="15" t="s">
        <v>36</v>
      </c>
      <c r="B27" s="15"/>
      <c r="C27" s="15"/>
      <c r="D27" s="15"/>
      <c r="E27" s="66"/>
      <c r="G27" s="3"/>
      <c r="K27" s="4"/>
      <c r="M27" s="3" t="s">
        <v>38</v>
      </c>
      <c r="Q27" s="4">
        <v>0</v>
      </c>
    </row>
    <row r="28" spans="1:17" x14ac:dyDescent="0.4">
      <c r="A28" s="15" t="s">
        <v>10</v>
      </c>
      <c r="B28" s="15">
        <v>2.95</v>
      </c>
      <c r="C28" s="15">
        <v>3.16</v>
      </c>
      <c r="D28" s="15">
        <v>2.5299999999999998</v>
      </c>
      <c r="E28" s="69">
        <v>1.0720000000000001</v>
      </c>
      <c r="G28" s="3"/>
      <c r="K28" s="4"/>
      <c r="M28" s="3" t="s">
        <v>20</v>
      </c>
      <c r="Q28" s="4">
        <v>0</v>
      </c>
    </row>
    <row r="29" spans="1:17" ht="16.5" thickBot="1" x14ac:dyDescent="0.45">
      <c r="A29" s="15" t="s">
        <v>12</v>
      </c>
      <c r="B29" s="15"/>
      <c r="C29" s="15">
        <v>3.03</v>
      </c>
      <c r="D29" s="15"/>
      <c r="E29" s="66"/>
      <c r="G29" s="5" t="s">
        <v>150</v>
      </c>
      <c r="H29" s="6"/>
      <c r="I29" s="6"/>
      <c r="J29" s="6"/>
      <c r="K29" s="7">
        <f>SUM(K22:K28)</f>
        <v>77</v>
      </c>
      <c r="M29" s="5" t="s">
        <v>150</v>
      </c>
      <c r="N29" s="6"/>
      <c r="O29" s="6"/>
      <c r="P29" s="6"/>
      <c r="Q29" s="7">
        <v>77</v>
      </c>
    </row>
    <row r="30" spans="1:17" ht="16.5" thickTop="1" x14ac:dyDescent="0.4">
      <c r="A30" s="15" t="s">
        <v>14</v>
      </c>
      <c r="B30" s="15"/>
      <c r="C30" s="15">
        <v>3.2</v>
      </c>
      <c r="D30" s="15"/>
      <c r="E30" s="66"/>
    </row>
    <row r="31" spans="1:17" x14ac:dyDescent="0.4">
      <c r="A31" s="15" t="s">
        <v>39</v>
      </c>
      <c r="B31" s="15"/>
      <c r="C31" s="15"/>
      <c r="D31" s="15"/>
      <c r="E31" s="66"/>
    </row>
    <row r="32" spans="1:17" x14ac:dyDescent="0.4">
      <c r="A32" s="15" t="s">
        <v>10</v>
      </c>
      <c r="B32" s="15">
        <v>84</v>
      </c>
      <c r="C32" s="15">
        <v>84.5</v>
      </c>
      <c r="D32" s="15">
        <v>67.599999999999994</v>
      </c>
      <c r="E32" s="69">
        <v>1.006</v>
      </c>
    </row>
    <row r="33" spans="1:49" x14ac:dyDescent="0.4">
      <c r="A33" s="15" t="s">
        <v>12</v>
      </c>
      <c r="B33" s="15"/>
      <c r="C33" s="15">
        <v>84.2</v>
      </c>
      <c r="D33" s="15"/>
      <c r="E33" s="66"/>
    </row>
    <row r="34" spans="1:49" ht="16.5" thickBot="1" x14ac:dyDescent="0.45">
      <c r="A34" s="16" t="s">
        <v>14</v>
      </c>
      <c r="B34" s="16"/>
      <c r="C34" s="16">
        <v>84.7</v>
      </c>
      <c r="D34" s="16"/>
      <c r="E34" s="70"/>
    </row>
    <row r="35" spans="1:49" ht="16.5" thickTop="1" x14ac:dyDescent="0.4"/>
    <row r="40" spans="1:49" ht="80" x14ac:dyDescent="0.4">
      <c r="A40" s="43" t="s">
        <v>40</v>
      </c>
      <c r="B40" s="43" t="s">
        <v>155</v>
      </c>
      <c r="C40" s="43" t="s">
        <v>41</v>
      </c>
      <c r="D40" s="43" t="s">
        <v>42</v>
      </c>
      <c r="E40" s="43" t="s">
        <v>43</v>
      </c>
      <c r="F40" s="43" t="s">
        <v>44</v>
      </c>
      <c r="G40" s="43" t="s">
        <v>45</v>
      </c>
      <c r="H40" s="43" t="s">
        <v>43</v>
      </c>
      <c r="I40" s="43" t="s">
        <v>46</v>
      </c>
      <c r="J40" s="43" t="s">
        <v>140</v>
      </c>
      <c r="K40" s="43" t="s">
        <v>47</v>
      </c>
      <c r="L40" s="43" t="s">
        <v>48</v>
      </c>
      <c r="M40" s="43" t="s">
        <v>49</v>
      </c>
      <c r="N40" s="43" t="s">
        <v>47</v>
      </c>
      <c r="O40" s="43" t="s">
        <v>50</v>
      </c>
      <c r="P40" s="43" t="s">
        <v>51</v>
      </c>
      <c r="Q40" s="43" t="s">
        <v>47</v>
      </c>
      <c r="R40" s="43" t="s">
        <v>52</v>
      </c>
      <c r="S40" s="43" t="s">
        <v>53</v>
      </c>
      <c r="T40" s="43" t="s">
        <v>47</v>
      </c>
      <c r="U40" s="43" t="s">
        <v>54</v>
      </c>
      <c r="V40" s="43" t="s">
        <v>55</v>
      </c>
      <c r="W40" s="43" t="s">
        <v>47</v>
      </c>
      <c r="X40" s="43" t="s">
        <v>56</v>
      </c>
      <c r="Y40" s="43" t="s">
        <v>57</v>
      </c>
      <c r="Z40" s="43" t="s">
        <v>47</v>
      </c>
      <c r="AA40" s="43" t="s">
        <v>58</v>
      </c>
      <c r="AD40" s="44"/>
      <c r="AE40" s="43" t="s">
        <v>59</v>
      </c>
      <c r="AF40" s="43" t="s">
        <v>8</v>
      </c>
      <c r="AG40" s="43" t="s">
        <v>16</v>
      </c>
      <c r="AH40" s="43" t="s">
        <v>21</v>
      </c>
      <c r="AI40" s="43" t="s">
        <v>22</v>
      </c>
      <c r="AJ40" s="43" t="s">
        <v>27</v>
      </c>
      <c r="AK40" s="43" t="s">
        <v>60</v>
      </c>
      <c r="AL40" s="43" t="s">
        <v>61</v>
      </c>
      <c r="AM40" s="43" t="s">
        <v>62</v>
      </c>
      <c r="AN40" s="44"/>
      <c r="AO40" s="43" t="s">
        <v>63</v>
      </c>
      <c r="AP40" s="43" t="s">
        <v>8</v>
      </c>
      <c r="AQ40" s="43" t="s">
        <v>16</v>
      </c>
      <c r="AR40" s="43" t="s">
        <v>21</v>
      </c>
      <c r="AS40" s="43" t="s">
        <v>22</v>
      </c>
      <c r="AT40" s="43" t="s">
        <v>27</v>
      </c>
      <c r="AU40" s="43" t="s">
        <v>60</v>
      </c>
      <c r="AV40" s="43" t="s">
        <v>61</v>
      </c>
      <c r="AW40" s="43" t="s">
        <v>62</v>
      </c>
    </row>
    <row r="41" spans="1:49" x14ac:dyDescent="0.4">
      <c r="A41" s="19" t="s">
        <v>143</v>
      </c>
      <c r="B41" s="62">
        <f t="shared" ref="B41:B72" si="0">SUM(AA41,T41,Q41,N41,K41,H41,E41)/7</f>
        <v>1.0164074840142505</v>
      </c>
      <c r="C41" s="20">
        <v>0.32282110091743121</v>
      </c>
      <c r="D41" s="20">
        <v>0.27717948717948721</v>
      </c>
      <c r="E41" s="20">
        <v>1.1646644713949876</v>
      </c>
      <c r="F41" s="20">
        <v>0.24530587522713507</v>
      </c>
      <c r="G41" s="20">
        <v>0.21049780629933307</v>
      </c>
      <c r="H41" s="20">
        <v>1.1653607205687648</v>
      </c>
      <c r="I41" s="21">
        <v>2700</v>
      </c>
      <c r="J41" s="21">
        <v>3339.3791999999999</v>
      </c>
      <c r="K41" s="20">
        <v>0.8085335142531882</v>
      </c>
      <c r="L41" s="20">
        <v>1.6398250578852585</v>
      </c>
      <c r="M41" s="20">
        <v>1.4713124846097021</v>
      </c>
      <c r="N41" s="20">
        <v>1.1145321439451104</v>
      </c>
      <c r="O41" s="60">
        <v>0.57505249738398068</v>
      </c>
      <c r="P41" s="20">
        <v>0.65857068556137643</v>
      </c>
      <c r="Q41" s="20">
        <f>O41/P41</f>
        <v>0.87318265144734841</v>
      </c>
      <c r="R41" s="22">
        <v>3.2817696893630375</v>
      </c>
      <c r="S41" s="22">
        <v>3.1</v>
      </c>
      <c r="T41" s="20">
        <v>1.058635383665496</v>
      </c>
      <c r="U41" s="23">
        <v>82.3</v>
      </c>
      <c r="V41" s="23">
        <v>88.5</v>
      </c>
      <c r="W41" s="20">
        <v>0.92994350282485871</v>
      </c>
      <c r="X41" s="23"/>
      <c r="Y41" s="23"/>
      <c r="Z41" s="20"/>
      <c r="AA41" s="20">
        <v>0.92994350282485871</v>
      </c>
      <c r="AE41" s="19">
        <f>SUM(AF41:AL41)</f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f>IF(Q41&lt;80%,1,0)</f>
        <v>0</v>
      </c>
      <c r="AK41" s="19">
        <v>0</v>
      </c>
      <c r="AL41" s="19">
        <v>0</v>
      </c>
      <c r="AM41" s="19"/>
      <c r="AO41" s="53">
        <v>1</v>
      </c>
      <c r="AP41" s="53">
        <v>0</v>
      </c>
      <c r="AQ41" s="53">
        <v>0</v>
      </c>
      <c r="AR41" s="53">
        <v>0</v>
      </c>
      <c r="AS41" s="53">
        <v>0</v>
      </c>
      <c r="AT41" s="53">
        <f>IF((O41&lt;($O$118*0.8)),1,0)</f>
        <v>0</v>
      </c>
      <c r="AU41" s="53">
        <v>0</v>
      </c>
      <c r="AV41" s="53">
        <v>0</v>
      </c>
      <c r="AW41" s="53">
        <v>0</v>
      </c>
    </row>
    <row r="42" spans="1:49" x14ac:dyDescent="0.4">
      <c r="A42" s="19" t="s">
        <v>64</v>
      </c>
      <c r="B42" s="63">
        <f t="shared" si="0"/>
        <v>0.70734171047035821</v>
      </c>
      <c r="C42" s="20">
        <v>0.14830508474576271</v>
      </c>
      <c r="D42" s="20">
        <v>0.22881286217009722</v>
      </c>
      <c r="E42" s="20">
        <v>0.64815012293982921</v>
      </c>
      <c r="F42" s="20">
        <v>9.7421203438395415E-2</v>
      </c>
      <c r="G42" s="20">
        <v>0.316</v>
      </c>
      <c r="H42" s="20">
        <v>0.30829494758985893</v>
      </c>
      <c r="I42" s="21">
        <v>1950</v>
      </c>
      <c r="J42" s="21">
        <v>3298.68</v>
      </c>
      <c r="K42" s="20">
        <v>0.5911455491287424</v>
      </c>
      <c r="L42" s="20">
        <v>0.91149542217700918</v>
      </c>
      <c r="M42" s="20">
        <v>1.2594413273750413</v>
      </c>
      <c r="N42" s="20">
        <v>0.72372996055065975</v>
      </c>
      <c r="O42" s="60">
        <v>0.46123549968520544</v>
      </c>
      <c r="P42" s="20">
        <v>0.62</v>
      </c>
      <c r="Q42" s="20">
        <f t="shared" ref="Q42:Q105" si="1">O42/P42</f>
        <v>0.74392822529871849</v>
      </c>
      <c r="R42" s="22">
        <v>2.9118303571428572</v>
      </c>
      <c r="S42" s="22">
        <v>3.0596136001138792</v>
      </c>
      <c r="T42" s="20">
        <v>0.95169872334025396</v>
      </c>
      <c r="U42" s="23">
        <v>88.6</v>
      </c>
      <c r="V42" s="23">
        <v>90</v>
      </c>
      <c r="W42" s="20">
        <v>0.98444444444444434</v>
      </c>
      <c r="X42" s="23"/>
      <c r="Y42" s="23"/>
      <c r="Z42" s="20"/>
      <c r="AA42" s="20">
        <v>0.98444444444444434</v>
      </c>
      <c r="AE42" s="19">
        <f t="shared" ref="AE42:AE105" si="2">SUM(AF42:AL42)</f>
        <v>5</v>
      </c>
      <c r="AF42" s="19">
        <v>1</v>
      </c>
      <c r="AG42" s="19">
        <v>1</v>
      </c>
      <c r="AH42" s="19">
        <v>1</v>
      </c>
      <c r="AI42" s="19">
        <v>1</v>
      </c>
      <c r="AJ42" s="19">
        <f t="shared" ref="AJ42:AJ105" si="3">IF(Q42&lt;80%,1,0)</f>
        <v>1</v>
      </c>
      <c r="AK42" s="19">
        <v>0</v>
      </c>
      <c r="AL42" s="19">
        <v>0</v>
      </c>
      <c r="AM42" s="19"/>
      <c r="AO42" s="53">
        <v>5</v>
      </c>
      <c r="AP42" s="53">
        <v>1</v>
      </c>
      <c r="AQ42" s="53">
        <v>1</v>
      </c>
      <c r="AR42" s="53">
        <v>1</v>
      </c>
      <c r="AS42" s="53">
        <v>1</v>
      </c>
      <c r="AT42" s="53">
        <f t="shared" ref="AT42:AT105" si="4">IF((O42&lt;($O$118*0.8)),1,0)</f>
        <v>1</v>
      </c>
      <c r="AU42" s="53">
        <v>0</v>
      </c>
      <c r="AV42" s="53">
        <v>0</v>
      </c>
      <c r="AW42" s="53">
        <v>0</v>
      </c>
    </row>
    <row r="43" spans="1:49" x14ac:dyDescent="0.4">
      <c r="A43" s="19" t="s">
        <v>65</v>
      </c>
      <c r="B43" s="62">
        <f t="shared" si="0"/>
        <v>1.0648070839068395</v>
      </c>
      <c r="C43" s="20">
        <v>0.38405797101449274</v>
      </c>
      <c r="D43" s="20">
        <v>0.3611111111111111</v>
      </c>
      <c r="E43" s="20">
        <v>1.0635451505016722</v>
      </c>
      <c r="F43" s="20">
        <v>0.3188405797101449</v>
      </c>
      <c r="G43" s="20">
        <v>0.24824561403508771</v>
      </c>
      <c r="H43" s="20">
        <v>1.2843754801044707</v>
      </c>
      <c r="I43" s="21">
        <v>4033.2</v>
      </c>
      <c r="J43" s="21">
        <v>3244.5557000000003</v>
      </c>
      <c r="K43" s="20">
        <v>1.2430669629126723</v>
      </c>
      <c r="L43" s="20">
        <v>1.1165845648604269</v>
      </c>
      <c r="M43" s="20">
        <v>1.25</v>
      </c>
      <c r="N43" s="20">
        <v>0.89326765188834156</v>
      </c>
      <c r="O43" s="60">
        <v>0.59184232000502168</v>
      </c>
      <c r="P43" s="20">
        <v>0.62</v>
      </c>
      <c r="Q43" s="20">
        <f t="shared" si="1"/>
        <v>0.9545843871048737</v>
      </c>
      <c r="R43" s="22">
        <v>3.3132352941176473</v>
      </c>
      <c r="S43" s="22">
        <v>3.1</v>
      </c>
      <c r="T43" s="20">
        <v>1.0687855787476281</v>
      </c>
      <c r="U43" s="23">
        <v>81.5</v>
      </c>
      <c r="V43" s="23">
        <v>86.15</v>
      </c>
      <c r="W43" s="20">
        <v>0.94602437608821821</v>
      </c>
      <c r="X43" s="23"/>
      <c r="Y43" s="23"/>
      <c r="Z43" s="20"/>
      <c r="AA43" s="20">
        <v>0.94602437608821821</v>
      </c>
      <c r="AE43" s="19">
        <f t="shared" si="2"/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f t="shared" si="3"/>
        <v>0</v>
      </c>
      <c r="AK43" s="19">
        <v>0</v>
      </c>
      <c r="AL43" s="19">
        <v>0</v>
      </c>
      <c r="AM43" s="19"/>
      <c r="AO43" s="53">
        <v>1</v>
      </c>
      <c r="AP43" s="53">
        <v>0</v>
      </c>
      <c r="AQ43" s="53">
        <v>0</v>
      </c>
      <c r="AR43" s="53">
        <v>0</v>
      </c>
      <c r="AS43" s="53">
        <v>0</v>
      </c>
      <c r="AT43" s="53">
        <f t="shared" si="4"/>
        <v>0</v>
      </c>
      <c r="AU43" s="53">
        <v>0</v>
      </c>
      <c r="AV43" s="53">
        <v>0</v>
      </c>
      <c r="AW43" s="53">
        <v>0</v>
      </c>
    </row>
    <row r="44" spans="1:49" x14ac:dyDescent="0.4">
      <c r="A44" s="19" t="s">
        <v>146</v>
      </c>
      <c r="B44" s="62">
        <f t="shared" si="0"/>
        <v>1.0896808003460063</v>
      </c>
      <c r="C44" s="20">
        <v>0.27189642041127188</v>
      </c>
      <c r="D44" s="20">
        <v>0.25841597876846323</v>
      </c>
      <c r="E44" s="20">
        <v>1.0521656660205478</v>
      </c>
      <c r="F44" s="45">
        <v>0.22669826224328593</v>
      </c>
      <c r="G44" s="46">
        <v>0.20846515768224422</v>
      </c>
      <c r="H44" s="46">
        <v>1.0874635587249251</v>
      </c>
      <c r="I44" s="21">
        <v>3800</v>
      </c>
      <c r="J44" s="21">
        <v>3221.5050000000001</v>
      </c>
      <c r="K44" s="20">
        <v>1.1795729014854859</v>
      </c>
      <c r="L44" s="47">
        <v>1.3469171738555172</v>
      </c>
      <c r="M44" s="47">
        <v>1.3002611427831043</v>
      </c>
      <c r="N44" s="47">
        <v>1.0358820467191301</v>
      </c>
      <c r="O44" s="60">
        <v>0.8834214263551905</v>
      </c>
      <c r="P44" s="47">
        <v>0.65162096964674998</v>
      </c>
      <c r="Q44" s="20">
        <f t="shared" si="1"/>
        <v>1.355728970530371</v>
      </c>
      <c r="R44" s="48">
        <v>2.9728588661037394</v>
      </c>
      <c r="S44" s="48">
        <v>3.0423674462175843</v>
      </c>
      <c r="T44" s="47">
        <v>0.97715312783790753</v>
      </c>
      <c r="U44" s="49">
        <v>84.3</v>
      </c>
      <c r="V44" s="49">
        <v>89.7</v>
      </c>
      <c r="W44" s="47">
        <v>0.93979933110367886</v>
      </c>
      <c r="X44" s="23"/>
      <c r="Y44" s="23"/>
      <c r="Z44" s="20"/>
      <c r="AA44" s="20">
        <v>0.93979933110367886</v>
      </c>
      <c r="AE44" s="19">
        <f t="shared" si="2"/>
        <v>0</v>
      </c>
      <c r="AF44" s="59">
        <v>0</v>
      </c>
      <c r="AG44" s="59">
        <v>0</v>
      </c>
      <c r="AH44" s="59">
        <v>0</v>
      </c>
      <c r="AI44" s="59">
        <v>0</v>
      </c>
      <c r="AJ44" s="19">
        <f t="shared" si="3"/>
        <v>0</v>
      </c>
      <c r="AK44" s="59">
        <v>0</v>
      </c>
      <c r="AL44" s="59">
        <v>0</v>
      </c>
      <c r="AM44" s="59"/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3">
        <f t="shared" si="4"/>
        <v>0</v>
      </c>
      <c r="AU44" s="59">
        <v>0</v>
      </c>
      <c r="AV44" s="59">
        <v>0</v>
      </c>
      <c r="AW44" s="53">
        <v>0</v>
      </c>
    </row>
    <row r="45" spans="1:49" x14ac:dyDescent="0.4">
      <c r="A45" s="19" t="s">
        <v>66</v>
      </c>
      <c r="B45" s="61">
        <f t="shared" si="0"/>
        <v>0.85655568815966465</v>
      </c>
      <c r="C45" s="20">
        <v>0.20609579100145137</v>
      </c>
      <c r="D45" s="20">
        <v>0.32558685446009389</v>
      </c>
      <c r="E45" s="20">
        <v>0.63299788728636108</v>
      </c>
      <c r="F45" s="45">
        <v>0.12912912912912913</v>
      </c>
      <c r="G45" s="45">
        <v>0.27183908045977012</v>
      </c>
      <c r="H45" s="46">
        <v>0.47502047502047501</v>
      </c>
      <c r="I45" s="21">
        <v>2987.76</v>
      </c>
      <c r="J45" s="21">
        <v>4032</v>
      </c>
      <c r="K45" s="20">
        <v>0.74101190476190482</v>
      </c>
      <c r="L45" s="20">
        <v>1.4722877358490567</v>
      </c>
      <c r="M45" s="20">
        <v>1.389207807118255</v>
      </c>
      <c r="N45" s="20">
        <v>1.0598038164665524</v>
      </c>
      <c r="O45" s="60">
        <v>0.68660724058668998</v>
      </c>
      <c r="P45" s="20">
        <v>0.63489938784804145</v>
      </c>
      <c r="Q45" s="20">
        <f t="shared" si="1"/>
        <v>1.081442593469667</v>
      </c>
      <c r="R45" s="19">
        <v>3.19</v>
      </c>
      <c r="S45" s="22">
        <v>3.0715623807449801</v>
      </c>
      <c r="T45" s="20">
        <v>1.0374602738706533</v>
      </c>
      <c r="U45" s="23">
        <v>83.6</v>
      </c>
      <c r="V45" s="23">
        <v>86.35</v>
      </c>
      <c r="W45" s="20">
        <v>0.96815286624203822</v>
      </c>
      <c r="X45" s="23"/>
      <c r="Y45" s="23"/>
      <c r="Z45" s="20"/>
      <c r="AA45" s="20">
        <v>0.96815286624203822</v>
      </c>
      <c r="AE45" s="19">
        <f t="shared" si="2"/>
        <v>3</v>
      </c>
      <c r="AF45" s="19">
        <v>1</v>
      </c>
      <c r="AG45" s="19">
        <v>1</v>
      </c>
      <c r="AH45" s="19">
        <v>1</v>
      </c>
      <c r="AI45" s="19">
        <v>0</v>
      </c>
      <c r="AJ45" s="19">
        <f t="shared" si="3"/>
        <v>0</v>
      </c>
      <c r="AK45" s="19">
        <v>0</v>
      </c>
      <c r="AL45" s="19">
        <v>0</v>
      </c>
      <c r="AM45" s="19"/>
      <c r="AO45" s="53">
        <v>2</v>
      </c>
      <c r="AP45" s="53">
        <v>1</v>
      </c>
      <c r="AQ45" s="53">
        <v>1</v>
      </c>
      <c r="AR45" s="53">
        <v>0</v>
      </c>
      <c r="AS45" s="53">
        <v>0</v>
      </c>
      <c r="AT45" s="53">
        <f t="shared" si="4"/>
        <v>0</v>
      </c>
      <c r="AU45" s="53">
        <v>0</v>
      </c>
      <c r="AV45" s="53">
        <v>0</v>
      </c>
      <c r="AW45" s="53">
        <v>0</v>
      </c>
    </row>
    <row r="46" spans="1:49" x14ac:dyDescent="0.4">
      <c r="A46" s="19" t="s">
        <v>67</v>
      </c>
      <c r="B46" s="62">
        <f t="shared" si="0"/>
        <v>1.0440088449003424</v>
      </c>
      <c r="C46" s="20">
        <v>0.30169971671388102</v>
      </c>
      <c r="D46" s="20">
        <v>0.30037878787878791</v>
      </c>
      <c r="E46" s="20">
        <v>1.0043975436628572</v>
      </c>
      <c r="F46" s="45">
        <v>0.23179791976225855</v>
      </c>
      <c r="G46" s="45">
        <v>0.24444444444444446</v>
      </c>
      <c r="H46" s="46">
        <v>0.94826421720923948</v>
      </c>
      <c r="I46" s="21">
        <v>3549</v>
      </c>
      <c r="J46" s="21">
        <v>3109.52</v>
      </c>
      <c r="K46" s="20">
        <v>1.1413337106691708</v>
      </c>
      <c r="L46" s="20">
        <v>1.486</v>
      </c>
      <c r="M46" s="20">
        <v>1.391</v>
      </c>
      <c r="N46" s="20">
        <v>1.0680000000000001</v>
      </c>
      <c r="O46" s="60">
        <v>0.7898976710957617</v>
      </c>
      <c r="P46" s="20">
        <v>0.71099999999999997</v>
      </c>
      <c r="Q46" s="20">
        <f t="shared" si="1"/>
        <v>1.1109671886016339</v>
      </c>
      <c r="R46" s="22">
        <v>3.24</v>
      </c>
      <c r="S46" s="22">
        <v>3.1</v>
      </c>
      <c r="T46" s="20">
        <v>1.046</v>
      </c>
      <c r="U46" s="23">
        <v>86.2</v>
      </c>
      <c r="V46" s="23">
        <v>87.2</v>
      </c>
      <c r="W46" s="20">
        <v>0.98899999999999999</v>
      </c>
      <c r="X46" s="23"/>
      <c r="Y46" s="23"/>
      <c r="Z46" s="20"/>
      <c r="AA46" s="20">
        <v>0.98909925415949507</v>
      </c>
      <c r="AE46" s="19">
        <f t="shared" si="2"/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f t="shared" si="3"/>
        <v>0</v>
      </c>
      <c r="AK46" s="19">
        <v>0</v>
      </c>
      <c r="AL46" s="19">
        <v>0</v>
      </c>
      <c r="AM46" s="19"/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f t="shared" si="4"/>
        <v>0</v>
      </c>
      <c r="AU46" s="53">
        <v>0</v>
      </c>
      <c r="AV46" s="53">
        <v>0</v>
      </c>
      <c r="AW46" s="53">
        <v>0</v>
      </c>
    </row>
    <row r="47" spans="1:49" x14ac:dyDescent="0.4">
      <c r="A47" s="19" t="s">
        <v>142</v>
      </c>
      <c r="B47" s="63">
        <f t="shared" si="0"/>
        <v>0.50602099802618539</v>
      </c>
      <c r="C47" s="20">
        <v>8.5365853658536592E-2</v>
      </c>
      <c r="D47" s="20">
        <v>0.41799999999999998</v>
      </c>
      <c r="E47" s="20">
        <v>0.20422453028358037</v>
      </c>
      <c r="F47" s="45">
        <v>0.12962962962962962</v>
      </c>
      <c r="G47" s="45">
        <v>0.21555632662502894</v>
      </c>
      <c r="H47" s="46">
        <v>0.60137241926156437</v>
      </c>
      <c r="I47" s="21">
        <v>0</v>
      </c>
      <c r="J47" s="21">
        <v>3282.1866</v>
      </c>
      <c r="K47" s="20">
        <v>0</v>
      </c>
      <c r="L47" s="20">
        <v>1.228</v>
      </c>
      <c r="M47" s="20">
        <v>1.2669999999999999</v>
      </c>
      <c r="N47" s="20">
        <v>0.96899999999999997</v>
      </c>
      <c r="O47" s="60">
        <v>8.1078800493432288E-2</v>
      </c>
      <c r="P47" s="20">
        <v>0.62</v>
      </c>
      <c r="Q47" s="20">
        <f t="shared" si="1"/>
        <v>0.13077225886037466</v>
      </c>
      <c r="R47" s="22">
        <v>1.73</v>
      </c>
      <c r="S47" s="22">
        <v>2.79</v>
      </c>
      <c r="T47" s="20">
        <v>0.61899999999999999</v>
      </c>
      <c r="U47" s="23">
        <v>91.6</v>
      </c>
      <c r="V47" s="23">
        <v>90</v>
      </c>
      <c r="W47" s="20">
        <v>1.018</v>
      </c>
      <c r="X47" s="23"/>
      <c r="Y47" s="23"/>
      <c r="Z47" s="20"/>
      <c r="AA47" s="20">
        <v>1.0177777777777777</v>
      </c>
      <c r="AE47" s="19">
        <f t="shared" si="2"/>
        <v>5</v>
      </c>
      <c r="AF47" s="19">
        <v>1</v>
      </c>
      <c r="AG47" s="19">
        <v>1</v>
      </c>
      <c r="AH47" s="19">
        <v>1</v>
      </c>
      <c r="AI47" s="19">
        <v>0</v>
      </c>
      <c r="AJ47" s="19">
        <f t="shared" si="3"/>
        <v>1</v>
      </c>
      <c r="AK47" s="19">
        <v>1</v>
      </c>
      <c r="AL47" s="19">
        <v>0</v>
      </c>
      <c r="AM47" s="19"/>
      <c r="AO47" s="53">
        <v>5</v>
      </c>
      <c r="AP47" s="53">
        <v>1</v>
      </c>
      <c r="AQ47" s="53">
        <v>1</v>
      </c>
      <c r="AR47" s="53">
        <v>1</v>
      </c>
      <c r="AS47" s="53">
        <v>0</v>
      </c>
      <c r="AT47" s="53">
        <f t="shared" si="4"/>
        <v>1</v>
      </c>
      <c r="AU47" s="53">
        <v>1</v>
      </c>
      <c r="AV47" s="53">
        <v>0</v>
      </c>
      <c r="AW47" s="53">
        <v>0</v>
      </c>
    </row>
    <row r="48" spans="1:49" x14ac:dyDescent="0.4">
      <c r="A48" s="19" t="s">
        <v>141</v>
      </c>
      <c r="B48" s="62">
        <f t="shared" si="0"/>
        <v>1.2491806976100359</v>
      </c>
      <c r="C48" s="20">
        <v>0.3125</v>
      </c>
      <c r="D48" s="20">
        <v>0.24947942062240069</v>
      </c>
      <c r="E48" s="20">
        <v>1.252608328255596</v>
      </c>
      <c r="F48" s="45">
        <v>0.27777777777777779</v>
      </c>
      <c r="G48" s="45">
        <v>0.20805632662502893</v>
      </c>
      <c r="H48" s="46">
        <v>1.3351085366339515</v>
      </c>
      <c r="I48" s="21">
        <v>6282</v>
      </c>
      <c r="J48" s="21">
        <v>3096.72</v>
      </c>
      <c r="K48" s="20">
        <v>2.0285980004650082</v>
      </c>
      <c r="L48" s="20">
        <v>1.365</v>
      </c>
      <c r="M48" s="20">
        <v>1.292</v>
      </c>
      <c r="N48" s="20">
        <v>1.0569999999999999</v>
      </c>
      <c r="O48" s="60">
        <v>0.67898026245140786</v>
      </c>
      <c r="P48" s="20">
        <v>0.69499999999999995</v>
      </c>
      <c r="Q48" s="20">
        <f t="shared" si="1"/>
        <v>0.9769500179156948</v>
      </c>
      <c r="R48" s="22">
        <v>3.37</v>
      </c>
      <c r="S48" s="22">
        <v>3.1</v>
      </c>
      <c r="T48" s="20">
        <v>1.0860000000000001</v>
      </c>
      <c r="U48" s="23">
        <v>88.2</v>
      </c>
      <c r="V48" s="23">
        <v>87.5</v>
      </c>
      <c r="W48" s="20">
        <v>1.008</v>
      </c>
      <c r="X48" s="23"/>
      <c r="Y48" s="23"/>
      <c r="Z48" s="20"/>
      <c r="AA48" s="20">
        <v>1.008</v>
      </c>
      <c r="AE48" s="19">
        <f t="shared" si="2"/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f t="shared" si="3"/>
        <v>0</v>
      </c>
      <c r="AK48" s="19">
        <v>0</v>
      </c>
      <c r="AL48" s="19">
        <v>0</v>
      </c>
      <c r="AM48" s="19"/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f t="shared" si="4"/>
        <v>0</v>
      </c>
      <c r="AU48" s="53">
        <v>0</v>
      </c>
      <c r="AV48" s="53">
        <v>0</v>
      </c>
      <c r="AW48" s="53">
        <v>0</v>
      </c>
    </row>
    <row r="49" spans="1:49" x14ac:dyDescent="0.4">
      <c r="A49" s="19" t="s">
        <v>68</v>
      </c>
      <c r="B49" s="63">
        <f t="shared" si="0"/>
        <v>0.66780488902760615</v>
      </c>
      <c r="C49" s="20">
        <v>0.08</v>
      </c>
      <c r="D49" s="20">
        <v>0.31619718309859157</v>
      </c>
      <c r="E49" s="20">
        <v>0.25300668151447658</v>
      </c>
      <c r="F49" s="45">
        <v>7.476635514018691E-2</v>
      </c>
      <c r="G49" s="45">
        <v>0.28928571428571431</v>
      </c>
      <c r="H49" s="46">
        <v>0.25845159801546091</v>
      </c>
      <c r="I49" s="21">
        <v>979.6</v>
      </c>
      <c r="J49" s="21">
        <v>3095.4549500000003</v>
      </c>
      <c r="K49" s="20">
        <v>0.31646398213613153</v>
      </c>
      <c r="L49" s="20">
        <v>0.94299999999999995</v>
      </c>
      <c r="M49" s="20">
        <v>1.25</v>
      </c>
      <c r="N49" s="20">
        <v>0.755</v>
      </c>
      <c r="O49" s="60">
        <v>0.68614241501177375</v>
      </c>
      <c r="P49" s="20">
        <v>0.62</v>
      </c>
      <c r="Q49" s="20">
        <f t="shared" si="1"/>
        <v>1.1066813145351189</v>
      </c>
      <c r="R49" s="22">
        <v>3.26</v>
      </c>
      <c r="S49" s="22">
        <v>3.1</v>
      </c>
      <c r="T49" s="20">
        <v>1.052</v>
      </c>
      <c r="U49" s="23">
        <v>82.2</v>
      </c>
      <c r="V49" s="23">
        <v>88.1</v>
      </c>
      <c r="W49" s="20">
        <v>0.93300000000000005</v>
      </c>
      <c r="X49" s="23"/>
      <c r="Y49" s="23"/>
      <c r="Z49" s="20"/>
      <c r="AA49" s="20">
        <v>0.93303064699205462</v>
      </c>
      <c r="AE49" s="19">
        <f t="shared" si="2"/>
        <v>4</v>
      </c>
      <c r="AF49" s="19">
        <v>1</v>
      </c>
      <c r="AG49" s="19">
        <v>1</v>
      </c>
      <c r="AH49" s="19">
        <v>1</v>
      </c>
      <c r="AI49" s="19">
        <v>1</v>
      </c>
      <c r="AJ49" s="19">
        <f t="shared" si="3"/>
        <v>0</v>
      </c>
      <c r="AK49" s="19">
        <v>0</v>
      </c>
      <c r="AL49" s="19">
        <v>0</v>
      </c>
      <c r="AM49" s="19"/>
      <c r="AO49" s="53">
        <v>4</v>
      </c>
      <c r="AP49" s="53">
        <v>1</v>
      </c>
      <c r="AQ49" s="53">
        <v>1</v>
      </c>
      <c r="AR49" s="53">
        <v>1</v>
      </c>
      <c r="AS49" s="53">
        <v>1</v>
      </c>
      <c r="AT49" s="53">
        <f t="shared" si="4"/>
        <v>0</v>
      </c>
      <c r="AU49" s="53">
        <v>0</v>
      </c>
      <c r="AV49" s="53">
        <v>0</v>
      </c>
      <c r="AW49" s="53">
        <v>0</v>
      </c>
    </row>
    <row r="50" spans="1:49" x14ac:dyDescent="0.4">
      <c r="A50" s="19" t="s">
        <v>69</v>
      </c>
      <c r="B50" s="62">
        <f t="shared" si="0"/>
        <v>1.2321092885808902</v>
      </c>
      <c r="C50" s="20">
        <v>0.4</v>
      </c>
      <c r="D50" s="20">
        <v>0.23018648854372364</v>
      </c>
      <c r="E50" s="20">
        <v>1.7377214558969238</v>
      </c>
      <c r="F50" s="45">
        <v>0.26153846153846155</v>
      </c>
      <c r="G50" s="45">
        <v>0.21619105449258125</v>
      </c>
      <c r="H50" s="46">
        <v>1.2097561675357684</v>
      </c>
      <c r="I50" s="21">
        <v>4573.4449999999997</v>
      </c>
      <c r="J50" s="21">
        <v>3298.68</v>
      </c>
      <c r="K50" s="20">
        <v>1.3864470030436418</v>
      </c>
      <c r="L50" s="20">
        <v>1.498</v>
      </c>
      <c r="M50" s="20">
        <v>1.3939999999999999</v>
      </c>
      <c r="N50" s="20">
        <v>1.075</v>
      </c>
      <c r="O50" s="60">
        <v>0.80171291905228559</v>
      </c>
      <c r="P50" s="20">
        <v>0.68500000000000005</v>
      </c>
      <c r="Q50" s="20">
        <f t="shared" si="1"/>
        <v>1.1703838234339934</v>
      </c>
      <c r="R50" s="22">
        <v>3.34</v>
      </c>
      <c r="S50" s="22">
        <v>3.07</v>
      </c>
      <c r="T50" s="20">
        <v>1.0900000000000001</v>
      </c>
      <c r="U50" s="23">
        <v>85.8</v>
      </c>
      <c r="V50" s="23">
        <v>89.8</v>
      </c>
      <c r="W50" s="20">
        <v>0.95499999999999996</v>
      </c>
      <c r="X50" s="23"/>
      <c r="Y50" s="23"/>
      <c r="Z50" s="20"/>
      <c r="AA50" s="20">
        <v>0.95545657015590202</v>
      </c>
      <c r="AE50" s="19">
        <f t="shared" si="2"/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f t="shared" si="3"/>
        <v>0</v>
      </c>
      <c r="AK50" s="19">
        <v>0</v>
      </c>
      <c r="AL50" s="19">
        <v>0</v>
      </c>
      <c r="AM50" s="19"/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f t="shared" si="4"/>
        <v>0</v>
      </c>
      <c r="AU50" s="53">
        <v>0</v>
      </c>
      <c r="AV50" s="53">
        <v>0</v>
      </c>
      <c r="AW50" s="53">
        <v>0</v>
      </c>
    </row>
    <row r="51" spans="1:49" x14ac:dyDescent="0.4">
      <c r="A51" s="19" t="s">
        <v>70</v>
      </c>
      <c r="B51" s="62">
        <f t="shared" si="0"/>
        <v>1.2377008350942711</v>
      </c>
      <c r="C51" s="20">
        <v>0.34615384615384615</v>
      </c>
      <c r="D51" s="20">
        <v>0.23358015370209467</v>
      </c>
      <c r="E51" s="20">
        <v>1.4819488756537365</v>
      </c>
      <c r="F51" s="20">
        <v>0.31764705882352939</v>
      </c>
      <c r="G51" s="20">
        <v>0.25769230769230772</v>
      </c>
      <c r="H51" s="20">
        <v>1.2326602282704124</v>
      </c>
      <c r="I51" s="21">
        <v>5014.26</v>
      </c>
      <c r="J51" s="21">
        <v>3164.04</v>
      </c>
      <c r="K51" s="20">
        <v>1.5847650472181136</v>
      </c>
      <c r="L51" s="20">
        <v>1.4785553047404063</v>
      </c>
      <c r="M51" s="20">
        <v>1.2916519815994338</v>
      </c>
      <c r="N51" s="20">
        <v>1.1447009920656281</v>
      </c>
      <c r="O51" s="60">
        <v>0.78568907990964554</v>
      </c>
      <c r="P51" s="20">
        <v>0.62</v>
      </c>
      <c r="Q51" s="20">
        <f t="shared" si="1"/>
        <v>1.2672404514671702</v>
      </c>
      <c r="R51" s="22">
        <v>3.0427480916030536</v>
      </c>
      <c r="S51" s="22">
        <v>3.0502698398196921</v>
      </c>
      <c r="T51" s="20">
        <v>0.99753407120955462</v>
      </c>
      <c r="U51" s="23">
        <v>85</v>
      </c>
      <c r="V51" s="23">
        <v>89</v>
      </c>
      <c r="W51" s="20">
        <v>0.9550561797752809</v>
      </c>
      <c r="X51" s="23"/>
      <c r="Y51" s="23"/>
      <c r="Z51" s="20"/>
      <c r="AA51" s="20">
        <v>0.9550561797752809</v>
      </c>
      <c r="AE51" s="19">
        <f t="shared" si="2"/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f t="shared" si="3"/>
        <v>0</v>
      </c>
      <c r="AK51" s="19">
        <v>0</v>
      </c>
      <c r="AL51" s="19">
        <v>0</v>
      </c>
      <c r="AM51" s="19"/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f t="shared" si="4"/>
        <v>0</v>
      </c>
      <c r="AU51" s="53">
        <v>0</v>
      </c>
      <c r="AV51" s="53">
        <v>0</v>
      </c>
      <c r="AW51" s="53">
        <v>0</v>
      </c>
    </row>
    <row r="52" spans="1:49" x14ac:dyDescent="0.4">
      <c r="A52" s="19" t="s">
        <v>154</v>
      </c>
      <c r="B52" s="62">
        <f t="shared" si="0"/>
        <v>1.0593745107057955</v>
      </c>
      <c r="C52" s="20">
        <v>0.3642691415313225</v>
      </c>
      <c r="D52" s="20">
        <v>0.30860979462875199</v>
      </c>
      <c r="E52" s="20">
        <v>1.1803550887603129</v>
      </c>
      <c r="F52" s="45">
        <v>0.24284077892325315</v>
      </c>
      <c r="G52" s="45">
        <v>0.25817610062893082</v>
      </c>
      <c r="H52" s="46">
        <v>0.94060131178556028</v>
      </c>
      <c r="I52" s="21">
        <v>3315</v>
      </c>
      <c r="J52" s="21">
        <v>3122.88</v>
      </c>
      <c r="K52" s="20">
        <v>1.0615201352597601</v>
      </c>
      <c r="L52" s="20">
        <v>1.6830000000000001</v>
      </c>
      <c r="M52" s="20">
        <v>1.5</v>
      </c>
      <c r="N52" s="20">
        <v>1.1220000000000001</v>
      </c>
      <c r="O52" s="60">
        <v>0.75145449587537239</v>
      </c>
      <c r="P52" s="20">
        <v>0.69</v>
      </c>
      <c r="Q52" s="20">
        <f t="shared" si="1"/>
        <v>1.0890644867759021</v>
      </c>
      <c r="R52" s="22">
        <v>3.26</v>
      </c>
      <c r="S52" s="22">
        <v>3.1</v>
      </c>
      <c r="T52" s="20">
        <v>1.052</v>
      </c>
      <c r="U52" s="23">
        <v>84.3</v>
      </c>
      <c r="V52" s="23">
        <v>86.9</v>
      </c>
      <c r="W52" s="20">
        <v>0.97</v>
      </c>
      <c r="X52" s="23"/>
      <c r="Y52" s="23"/>
      <c r="Z52" s="20"/>
      <c r="AA52" s="20">
        <v>0.97008055235903323</v>
      </c>
      <c r="AE52" s="19">
        <f t="shared" si="2"/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f t="shared" si="3"/>
        <v>0</v>
      </c>
      <c r="AK52" s="19">
        <v>0</v>
      </c>
      <c r="AL52" s="19">
        <v>0</v>
      </c>
      <c r="AM52" s="19"/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f t="shared" si="4"/>
        <v>0</v>
      </c>
      <c r="AU52" s="53">
        <v>0</v>
      </c>
      <c r="AV52" s="53">
        <v>0</v>
      </c>
      <c r="AW52" s="53">
        <v>0</v>
      </c>
    </row>
    <row r="53" spans="1:49" x14ac:dyDescent="0.4">
      <c r="A53" s="19" t="s">
        <v>71</v>
      </c>
      <c r="B53" s="62">
        <f t="shared" si="0"/>
        <v>1.036361679590301</v>
      </c>
      <c r="C53" s="20">
        <v>0.29868995633187773</v>
      </c>
      <c r="D53" s="20">
        <v>0.35672782874617737</v>
      </c>
      <c r="E53" s="20">
        <v>0.8373048925891472</v>
      </c>
      <c r="F53" s="45">
        <v>0.26</v>
      </c>
      <c r="G53" s="45">
        <v>0.2623877917414722</v>
      </c>
      <c r="H53" s="46">
        <v>0.99089976052001361</v>
      </c>
      <c r="I53" s="21">
        <v>3600</v>
      </c>
      <c r="J53" s="21">
        <v>3173.4729000000002</v>
      </c>
      <c r="K53" s="20">
        <v>1.1344038891902937</v>
      </c>
      <c r="L53" s="20">
        <v>1.56</v>
      </c>
      <c r="M53" s="20">
        <v>1.5</v>
      </c>
      <c r="N53" s="20">
        <v>1.04</v>
      </c>
      <c r="O53" s="60">
        <v>0.74648484498688061</v>
      </c>
      <c r="P53" s="20">
        <v>0.629</v>
      </c>
      <c r="Q53" s="20">
        <f t="shared" si="1"/>
        <v>1.1867803576897944</v>
      </c>
      <c r="R53" s="22">
        <v>3.42</v>
      </c>
      <c r="S53" s="22">
        <v>3.1</v>
      </c>
      <c r="T53" s="20">
        <v>1.1040000000000001</v>
      </c>
      <c r="U53" s="23">
        <v>84.1</v>
      </c>
      <c r="V53" s="23">
        <v>87.5</v>
      </c>
      <c r="W53" s="20">
        <v>0.96099999999999997</v>
      </c>
      <c r="X53" s="23"/>
      <c r="Y53" s="23"/>
      <c r="Z53" s="20"/>
      <c r="AA53" s="20">
        <v>0.96114285714285708</v>
      </c>
      <c r="AE53" s="19">
        <f t="shared" si="2"/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f t="shared" si="3"/>
        <v>0</v>
      </c>
      <c r="AK53" s="19">
        <v>0</v>
      </c>
      <c r="AL53" s="19">
        <v>0</v>
      </c>
      <c r="AM53" s="19"/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f t="shared" si="4"/>
        <v>0</v>
      </c>
      <c r="AU53" s="53">
        <v>0</v>
      </c>
      <c r="AV53" s="53">
        <v>0</v>
      </c>
      <c r="AW53" s="53">
        <v>0</v>
      </c>
    </row>
    <row r="54" spans="1:49" x14ac:dyDescent="0.4">
      <c r="A54" s="19" t="s">
        <v>153</v>
      </c>
      <c r="B54" s="64">
        <v>0.90500000000000003</v>
      </c>
      <c r="C54" s="20">
        <v>0.31578947368421051</v>
      </c>
      <c r="D54" s="20">
        <v>0.22800000000000004</v>
      </c>
      <c r="E54" s="20">
        <v>1.3850415512465371</v>
      </c>
      <c r="F54" s="45">
        <v>0.13592233009708737</v>
      </c>
      <c r="G54" s="45">
        <v>0.22305632662502894</v>
      </c>
      <c r="H54" s="46">
        <v>0.6093632588399116</v>
      </c>
      <c r="I54" s="21">
        <v>0</v>
      </c>
      <c r="J54" s="21">
        <v>3298.68</v>
      </c>
      <c r="K54" s="20">
        <v>0</v>
      </c>
      <c r="L54" s="20">
        <v>1.589</v>
      </c>
      <c r="M54" s="20">
        <v>1.349</v>
      </c>
      <c r="N54" s="20">
        <v>1.177</v>
      </c>
      <c r="O54" s="60">
        <v>0.679619963958073</v>
      </c>
      <c r="P54" s="20">
        <v>0.62</v>
      </c>
      <c r="Q54" s="20">
        <f t="shared" si="1"/>
        <v>1.0961612321904404</v>
      </c>
      <c r="R54" s="22">
        <v>3.64</v>
      </c>
      <c r="S54" s="22">
        <v>3.1</v>
      </c>
      <c r="T54" s="20">
        <v>1.175</v>
      </c>
      <c r="U54" s="23">
        <v>83.8</v>
      </c>
      <c r="V54" s="23">
        <v>85.3</v>
      </c>
      <c r="W54" s="20">
        <v>0.98299999999999998</v>
      </c>
      <c r="X54" s="23"/>
      <c r="Y54" s="23"/>
      <c r="Z54" s="20"/>
      <c r="AA54" s="20">
        <v>0.98270301964233353</v>
      </c>
      <c r="AE54" s="19">
        <f t="shared" si="2"/>
        <v>2</v>
      </c>
      <c r="AF54" s="59">
        <v>0</v>
      </c>
      <c r="AG54" s="59">
        <v>1</v>
      </c>
      <c r="AH54" s="59">
        <v>1</v>
      </c>
      <c r="AI54" s="59">
        <v>0</v>
      </c>
      <c r="AJ54" s="19">
        <f t="shared" si="3"/>
        <v>0</v>
      </c>
      <c r="AK54" s="59">
        <v>0</v>
      </c>
      <c r="AL54" s="59">
        <v>0</v>
      </c>
      <c r="AM54" s="59"/>
      <c r="AO54" s="59">
        <v>2</v>
      </c>
      <c r="AP54" s="59">
        <v>0</v>
      </c>
      <c r="AQ54" s="59">
        <v>1</v>
      </c>
      <c r="AR54" s="59">
        <v>1</v>
      </c>
      <c r="AS54" s="59">
        <v>0</v>
      </c>
      <c r="AT54" s="53">
        <f t="shared" si="4"/>
        <v>0</v>
      </c>
      <c r="AU54" s="59">
        <v>0</v>
      </c>
      <c r="AV54" s="59">
        <v>0</v>
      </c>
      <c r="AW54" s="53">
        <v>0</v>
      </c>
    </row>
    <row r="55" spans="1:49" x14ac:dyDescent="0.4">
      <c r="A55" s="19" t="s">
        <v>72</v>
      </c>
      <c r="B55" s="63">
        <v>0.78100000000000003</v>
      </c>
      <c r="C55" s="20">
        <v>0.19148936170212766</v>
      </c>
      <c r="D55" s="20">
        <v>0.22800000000000004</v>
      </c>
      <c r="E55" s="20">
        <v>0.83986562150055977</v>
      </c>
      <c r="F55" s="45">
        <v>8.4507042253521125E-2</v>
      </c>
      <c r="G55" s="45">
        <v>0.19</v>
      </c>
      <c r="H55" s="46">
        <v>0.44477390659747962</v>
      </c>
      <c r="I55" s="21">
        <v>1200</v>
      </c>
      <c r="J55" s="21">
        <v>3164.04</v>
      </c>
      <c r="K55" s="20">
        <v>0.37926195623317027</v>
      </c>
      <c r="L55" s="20">
        <v>1.0169999999999999</v>
      </c>
      <c r="M55" s="20">
        <v>1.25</v>
      </c>
      <c r="N55" s="20">
        <v>0.81399999999999995</v>
      </c>
      <c r="O55" s="60">
        <v>0.55827625136733483</v>
      </c>
      <c r="P55" s="20">
        <v>0.62</v>
      </c>
      <c r="Q55" s="20">
        <f t="shared" si="1"/>
        <v>0.90044556672150777</v>
      </c>
      <c r="R55" s="22">
        <v>2.8</v>
      </c>
      <c r="S55" s="22">
        <v>3.01</v>
      </c>
      <c r="T55" s="20">
        <v>0.93</v>
      </c>
      <c r="U55" s="23">
        <v>86.6</v>
      </c>
      <c r="V55" s="23">
        <v>90</v>
      </c>
      <c r="W55" s="20">
        <v>0.96199999999999997</v>
      </c>
      <c r="X55" s="23"/>
      <c r="Y55" s="23"/>
      <c r="Z55" s="20"/>
      <c r="AA55" s="20">
        <v>0.9622222222222222</v>
      </c>
      <c r="AE55" s="19">
        <f t="shared" si="2"/>
        <v>2</v>
      </c>
      <c r="AF55" s="19">
        <v>0</v>
      </c>
      <c r="AG55" s="19">
        <v>1</v>
      </c>
      <c r="AH55" s="19">
        <v>1</v>
      </c>
      <c r="AI55" s="19">
        <v>0</v>
      </c>
      <c r="AJ55" s="19">
        <f t="shared" si="3"/>
        <v>0</v>
      </c>
      <c r="AK55" s="19">
        <v>0</v>
      </c>
      <c r="AL55" s="19">
        <v>0</v>
      </c>
      <c r="AM55" s="19"/>
      <c r="AO55" s="53">
        <v>4</v>
      </c>
      <c r="AP55" s="53">
        <v>1</v>
      </c>
      <c r="AQ55" s="53">
        <v>1</v>
      </c>
      <c r="AR55" s="53">
        <v>1</v>
      </c>
      <c r="AS55" s="53">
        <v>1</v>
      </c>
      <c r="AT55" s="53">
        <f t="shared" si="4"/>
        <v>0</v>
      </c>
      <c r="AU55" s="53">
        <v>0</v>
      </c>
      <c r="AV55" s="53">
        <v>0</v>
      </c>
      <c r="AW55" s="53">
        <v>0</v>
      </c>
    </row>
    <row r="56" spans="1:49" x14ac:dyDescent="0.4">
      <c r="A56" s="19" t="s">
        <v>149</v>
      </c>
      <c r="B56" s="61">
        <v>0.80700000000000005</v>
      </c>
      <c r="C56" s="20">
        <v>0.19444444444444445</v>
      </c>
      <c r="D56" s="20">
        <v>0.22800000000000004</v>
      </c>
      <c r="E56" s="20">
        <v>0.85282651072124749</v>
      </c>
      <c r="F56" s="20">
        <v>9.5744680851063829E-2</v>
      </c>
      <c r="G56" s="20">
        <v>0.19</v>
      </c>
      <c r="H56" s="20">
        <v>0.50391937290033595</v>
      </c>
      <c r="I56" s="21">
        <v>2629.5</v>
      </c>
      <c r="J56" s="21">
        <v>3148.2197999999999</v>
      </c>
      <c r="K56" s="20">
        <v>0.83523393125219536</v>
      </c>
      <c r="L56" s="20">
        <v>0.89789789789789787</v>
      </c>
      <c r="M56" s="20">
        <v>1.25</v>
      </c>
      <c r="N56" s="20">
        <v>0.71831831831831827</v>
      </c>
      <c r="O56" s="60">
        <v>0.62410365058670147</v>
      </c>
      <c r="P56" s="20">
        <v>0.62</v>
      </c>
      <c r="Q56" s="20">
        <f t="shared" si="1"/>
        <v>1.0066187912688733</v>
      </c>
      <c r="R56" s="22">
        <v>2.9297658862876252</v>
      </c>
      <c r="S56" s="22">
        <v>3.0480969633126422</v>
      </c>
      <c r="T56" s="20">
        <v>0.96117870315502829</v>
      </c>
      <c r="U56" s="23">
        <v>75.8</v>
      </c>
      <c r="V56" s="23">
        <v>86.375</v>
      </c>
      <c r="W56" s="20">
        <v>0.87756874095513748</v>
      </c>
      <c r="X56" s="23"/>
      <c r="Y56" s="23"/>
      <c r="Z56" s="20"/>
      <c r="AA56" s="20">
        <v>0.87756874095513748</v>
      </c>
      <c r="AE56" s="19">
        <f t="shared" si="2"/>
        <v>2</v>
      </c>
      <c r="AF56" s="19">
        <v>0</v>
      </c>
      <c r="AG56" s="19">
        <v>1</v>
      </c>
      <c r="AH56" s="19">
        <v>0</v>
      </c>
      <c r="AI56" s="19">
        <v>1</v>
      </c>
      <c r="AJ56" s="19">
        <f t="shared" si="3"/>
        <v>0</v>
      </c>
      <c r="AK56" s="19">
        <v>0</v>
      </c>
      <c r="AL56" s="19">
        <v>0</v>
      </c>
      <c r="AM56" s="19"/>
      <c r="AO56" s="53">
        <v>3</v>
      </c>
      <c r="AP56" s="53">
        <v>1</v>
      </c>
      <c r="AQ56" s="53">
        <v>1</v>
      </c>
      <c r="AR56" s="53">
        <v>0</v>
      </c>
      <c r="AS56" s="53">
        <v>1</v>
      </c>
      <c r="AT56" s="53">
        <f t="shared" si="4"/>
        <v>0</v>
      </c>
      <c r="AU56" s="53">
        <v>0</v>
      </c>
      <c r="AV56" s="53">
        <v>0</v>
      </c>
      <c r="AW56" s="53">
        <v>0</v>
      </c>
    </row>
    <row r="57" spans="1:49" x14ac:dyDescent="0.4">
      <c r="A57" s="19" t="s">
        <v>73</v>
      </c>
      <c r="B57" s="61">
        <f t="shared" si="0"/>
        <v>0.9519664055415038</v>
      </c>
      <c r="C57" s="20">
        <v>0.20238095238095238</v>
      </c>
      <c r="D57" s="20">
        <v>0.24295612631336139</v>
      </c>
      <c r="E57" s="20">
        <v>0.83299382259628341</v>
      </c>
      <c r="F57" s="45">
        <v>0.12244897959183673</v>
      </c>
      <c r="G57" s="45">
        <v>0.19540012168110044</v>
      </c>
      <c r="H57" s="46">
        <v>0.62665764247413103</v>
      </c>
      <c r="I57" s="21">
        <v>3792.895</v>
      </c>
      <c r="J57" s="21">
        <v>3284.1367999999998</v>
      </c>
      <c r="K57" s="20">
        <v>1.155</v>
      </c>
      <c r="L57" s="20">
        <v>1.321</v>
      </c>
      <c r="M57" s="20">
        <v>1.282</v>
      </c>
      <c r="N57" s="20">
        <v>1.03</v>
      </c>
      <c r="O57" s="60">
        <v>0.7100253218185848</v>
      </c>
      <c r="P57" s="20">
        <v>0.63500000000000001</v>
      </c>
      <c r="Q57" s="20">
        <f t="shared" si="1"/>
        <v>1.1181501131001335</v>
      </c>
      <c r="R57" s="22">
        <v>2.74</v>
      </c>
      <c r="S57" s="22">
        <v>3.01</v>
      </c>
      <c r="T57" s="20">
        <v>0.90900000000000003</v>
      </c>
      <c r="U57" s="23">
        <v>86.4</v>
      </c>
      <c r="V57" s="23">
        <v>87.1</v>
      </c>
      <c r="W57" s="20">
        <v>0.99199999999999999</v>
      </c>
      <c r="X57" s="23"/>
      <c r="Y57" s="23"/>
      <c r="Z57" s="20"/>
      <c r="AA57" s="20">
        <v>0.99196326061997719</v>
      </c>
      <c r="AE57" s="19">
        <f t="shared" si="2"/>
        <v>1</v>
      </c>
      <c r="AF57" s="19">
        <v>0</v>
      </c>
      <c r="AG57" s="19">
        <v>1</v>
      </c>
      <c r="AH57" s="19">
        <v>0</v>
      </c>
      <c r="AI57" s="19">
        <v>0</v>
      </c>
      <c r="AJ57" s="19">
        <f t="shared" si="3"/>
        <v>0</v>
      </c>
      <c r="AK57" s="19">
        <v>0</v>
      </c>
      <c r="AL57" s="19">
        <v>0</v>
      </c>
      <c r="AM57" s="19"/>
      <c r="AO57" s="53">
        <v>2</v>
      </c>
      <c r="AP57" s="53">
        <v>1</v>
      </c>
      <c r="AQ57" s="53">
        <v>1</v>
      </c>
      <c r="AR57" s="53">
        <v>0</v>
      </c>
      <c r="AS57" s="53">
        <v>0</v>
      </c>
      <c r="AT57" s="53">
        <f t="shared" si="4"/>
        <v>0</v>
      </c>
      <c r="AU57" s="53">
        <v>0</v>
      </c>
      <c r="AV57" s="53">
        <v>0</v>
      </c>
      <c r="AW57" s="53">
        <v>0</v>
      </c>
    </row>
    <row r="58" spans="1:49" x14ac:dyDescent="0.4">
      <c r="A58" s="19" t="s">
        <v>144</v>
      </c>
      <c r="B58" s="63">
        <f t="shared" si="0"/>
        <v>0.61051135426966641</v>
      </c>
      <c r="C58" s="20">
        <v>0.15151515151515152</v>
      </c>
      <c r="D58" s="20">
        <v>0.23140534011468789</v>
      </c>
      <c r="E58" s="20">
        <v>0.65476082548509207</v>
      </c>
      <c r="F58" s="45">
        <v>2.3809523809523808E-2</v>
      </c>
      <c r="G58" s="45">
        <v>0.31464285714285717</v>
      </c>
      <c r="H58" s="46">
        <v>7.5671585319712437E-2</v>
      </c>
      <c r="I58" s="21">
        <v>0</v>
      </c>
      <c r="J58" s="21">
        <v>3247.5168000000003</v>
      </c>
      <c r="K58" s="20">
        <v>0</v>
      </c>
      <c r="L58" s="20">
        <v>1.027027027027027</v>
      </c>
      <c r="M58" s="20">
        <v>1.25</v>
      </c>
      <c r="N58" s="20">
        <v>0.82162162162162156</v>
      </c>
      <c r="O58" s="60">
        <v>0.48458598220412513</v>
      </c>
      <c r="P58" s="20">
        <v>0.62</v>
      </c>
      <c r="Q58" s="20">
        <f t="shared" si="1"/>
        <v>0.78159029387762113</v>
      </c>
      <c r="R58" s="22">
        <v>2.9</v>
      </c>
      <c r="S58" s="22">
        <v>3.03</v>
      </c>
      <c r="T58" s="20">
        <v>0.95699999999999996</v>
      </c>
      <c r="U58" s="23">
        <v>86.4</v>
      </c>
      <c r="V58" s="23">
        <v>87.9</v>
      </c>
      <c r="W58" s="20">
        <v>0.98299999999999998</v>
      </c>
      <c r="X58" s="23"/>
      <c r="Y58" s="23"/>
      <c r="Z58" s="20"/>
      <c r="AA58" s="20">
        <v>0.98293515358361772</v>
      </c>
      <c r="AE58" s="19">
        <f t="shared" si="2"/>
        <v>4</v>
      </c>
      <c r="AF58" s="19">
        <v>1</v>
      </c>
      <c r="AG58" s="19">
        <v>1</v>
      </c>
      <c r="AH58" s="19">
        <v>1</v>
      </c>
      <c r="AI58" s="19">
        <v>0</v>
      </c>
      <c r="AJ58" s="19">
        <f t="shared" si="3"/>
        <v>1</v>
      </c>
      <c r="AK58" s="19">
        <v>0</v>
      </c>
      <c r="AL58" s="19">
        <v>0</v>
      </c>
      <c r="AM58" s="19"/>
      <c r="AO58" s="53">
        <v>5</v>
      </c>
      <c r="AP58" s="53">
        <v>1</v>
      </c>
      <c r="AQ58" s="53">
        <v>1</v>
      </c>
      <c r="AR58" s="53">
        <v>1</v>
      </c>
      <c r="AS58" s="53">
        <v>1</v>
      </c>
      <c r="AT58" s="53">
        <f t="shared" si="4"/>
        <v>1</v>
      </c>
      <c r="AU58" s="53">
        <v>0</v>
      </c>
      <c r="AV58" s="53">
        <v>0</v>
      </c>
      <c r="AW58" s="53">
        <v>0</v>
      </c>
    </row>
    <row r="59" spans="1:49" x14ac:dyDescent="0.4">
      <c r="A59" s="19" t="s">
        <v>145</v>
      </c>
      <c r="B59" s="63">
        <f t="shared" si="0"/>
        <v>0.71374275161893941</v>
      </c>
      <c r="C59" s="20">
        <v>9.5049504950495051E-2</v>
      </c>
      <c r="D59" s="20">
        <v>0.24050000000000002</v>
      </c>
      <c r="E59" s="20">
        <v>0.39521623680039519</v>
      </c>
      <c r="F59" s="45">
        <v>9.718670076726342E-2</v>
      </c>
      <c r="G59" s="45">
        <v>0.20249999999999999</v>
      </c>
      <c r="H59" s="46">
        <v>0.47993432477660952</v>
      </c>
      <c r="I59" s="21">
        <v>578.26</v>
      </c>
      <c r="J59" s="21">
        <v>2880</v>
      </c>
      <c r="K59" s="20">
        <v>0.20078472222222221</v>
      </c>
      <c r="L59" s="20">
        <v>1.1719999999999999</v>
      </c>
      <c r="M59" s="20">
        <v>1.25</v>
      </c>
      <c r="N59" s="20">
        <v>0.93700000000000006</v>
      </c>
      <c r="O59" s="60">
        <v>0.51298529672466675</v>
      </c>
      <c r="P59" s="20">
        <v>0.62</v>
      </c>
      <c r="Q59" s="20">
        <f t="shared" si="1"/>
        <v>0.82739563987849474</v>
      </c>
      <c r="R59" s="22">
        <v>3.69</v>
      </c>
      <c r="S59" s="22">
        <v>3.1</v>
      </c>
      <c r="T59" s="20">
        <v>1.1890000000000001</v>
      </c>
      <c r="U59" s="23">
        <v>83.9</v>
      </c>
      <c r="V59" s="23">
        <v>86.8</v>
      </c>
      <c r="W59" s="20">
        <v>0.96699999999999997</v>
      </c>
      <c r="X59" s="23"/>
      <c r="Y59" s="23"/>
      <c r="Z59" s="20"/>
      <c r="AA59" s="20">
        <v>0.96686833765485447</v>
      </c>
      <c r="AE59" s="19">
        <f t="shared" si="2"/>
        <v>3</v>
      </c>
      <c r="AF59" s="19">
        <v>1</v>
      </c>
      <c r="AG59" s="19">
        <v>1</v>
      </c>
      <c r="AH59" s="19">
        <v>1</v>
      </c>
      <c r="AI59" s="19">
        <v>0</v>
      </c>
      <c r="AJ59" s="19">
        <f t="shared" si="3"/>
        <v>0</v>
      </c>
      <c r="AK59" s="19">
        <v>0</v>
      </c>
      <c r="AL59" s="19">
        <v>0</v>
      </c>
      <c r="AM59" s="19"/>
      <c r="AO59" s="53">
        <v>3</v>
      </c>
      <c r="AP59" s="53">
        <v>1</v>
      </c>
      <c r="AQ59" s="53">
        <v>1</v>
      </c>
      <c r="AR59" s="53">
        <v>1</v>
      </c>
      <c r="AS59" s="53">
        <v>0</v>
      </c>
      <c r="AT59" s="53">
        <f t="shared" si="4"/>
        <v>1</v>
      </c>
      <c r="AU59" s="53">
        <v>0</v>
      </c>
      <c r="AV59" s="53">
        <v>0</v>
      </c>
      <c r="AW59" s="53">
        <v>0</v>
      </c>
    </row>
    <row r="60" spans="1:49" x14ac:dyDescent="0.4">
      <c r="A60" s="19" t="s">
        <v>147</v>
      </c>
      <c r="B60" s="62">
        <f t="shared" si="0"/>
        <v>1.0237153223516591</v>
      </c>
      <c r="C60" s="20">
        <v>0.32738095238095238</v>
      </c>
      <c r="D60" s="20">
        <v>0.33524590163934426</v>
      </c>
      <c r="E60" s="20">
        <v>0.9765397601583421</v>
      </c>
      <c r="F60" s="20">
        <v>0.23626373626373626</v>
      </c>
      <c r="G60" s="20">
        <v>0.316</v>
      </c>
      <c r="H60" s="20">
        <v>0.74767005146751975</v>
      </c>
      <c r="I60" s="21">
        <v>5100</v>
      </c>
      <c r="J60" s="21">
        <v>3967.74</v>
      </c>
      <c r="K60" s="20">
        <v>1.2853664806665761</v>
      </c>
      <c r="L60" s="20">
        <v>1.3375474083438685</v>
      </c>
      <c r="M60" s="20">
        <v>1.2710508130081299</v>
      </c>
      <c r="N60" s="20">
        <v>1.0523162368138255</v>
      </c>
      <c r="O60" s="60">
        <v>0.70725282912937459</v>
      </c>
      <c r="P60" s="20">
        <v>0.62</v>
      </c>
      <c r="Q60" s="20">
        <f t="shared" si="1"/>
        <v>1.1407303695635074</v>
      </c>
      <c r="R60" s="22">
        <v>2.9387755102040818</v>
      </c>
      <c r="S60" s="22">
        <v>3.0261205589631341</v>
      </c>
      <c r="T60" s="20">
        <v>0.97113629577633875</v>
      </c>
      <c r="U60" s="23">
        <v>86.4</v>
      </c>
      <c r="V60" s="23">
        <v>87.075000000000003</v>
      </c>
      <c r="W60" s="20">
        <v>0.99224806201550386</v>
      </c>
      <c r="X60" s="23"/>
      <c r="Y60" s="23"/>
      <c r="Z60" s="20"/>
      <c r="AA60" s="20">
        <v>0.99224806201550386</v>
      </c>
      <c r="AE60" s="19">
        <f t="shared" si="2"/>
        <v>1</v>
      </c>
      <c r="AF60" s="19">
        <v>0</v>
      </c>
      <c r="AG60" s="19">
        <v>1</v>
      </c>
      <c r="AH60" s="19">
        <v>0</v>
      </c>
      <c r="AI60" s="19">
        <v>0</v>
      </c>
      <c r="AJ60" s="19">
        <f t="shared" si="3"/>
        <v>0</v>
      </c>
      <c r="AK60" s="19">
        <v>0</v>
      </c>
      <c r="AL60" s="19">
        <v>0</v>
      </c>
      <c r="AM60" s="19"/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f t="shared" si="4"/>
        <v>0</v>
      </c>
      <c r="AU60" s="53">
        <v>0</v>
      </c>
      <c r="AV60" s="53">
        <v>0</v>
      </c>
      <c r="AW60" s="53">
        <v>0</v>
      </c>
    </row>
    <row r="61" spans="1:49" x14ac:dyDescent="0.4">
      <c r="A61" s="19" t="s">
        <v>148</v>
      </c>
      <c r="B61" s="61">
        <f t="shared" si="0"/>
        <v>0.83334880636494268</v>
      </c>
      <c r="C61" s="20">
        <v>0.2982456140350877</v>
      </c>
      <c r="D61" s="20">
        <v>0.23318483428400483</v>
      </c>
      <c r="E61" s="20">
        <v>1.2790094816880022</v>
      </c>
      <c r="F61" s="20">
        <v>9.0909090909090912E-2</v>
      </c>
      <c r="G61" s="20">
        <v>0.30714285714285716</v>
      </c>
      <c r="H61" s="20">
        <v>0.29598308668076106</v>
      </c>
      <c r="I61" s="21">
        <v>1440.5</v>
      </c>
      <c r="J61" s="21">
        <v>3148.2197999999999</v>
      </c>
      <c r="K61" s="20">
        <v>0.45756017416573014</v>
      </c>
      <c r="L61" s="20">
        <v>1.0573770491803278</v>
      </c>
      <c r="M61" s="20">
        <v>1.2663880826737026</v>
      </c>
      <c r="N61" s="20">
        <v>0.83495499021745878</v>
      </c>
      <c r="O61" s="60">
        <v>0.59553363284084415</v>
      </c>
      <c r="P61" s="20">
        <v>0.62</v>
      </c>
      <c r="Q61" s="20">
        <f t="shared" si="1"/>
        <v>0.96053811748523255</v>
      </c>
      <c r="R61" s="22">
        <v>3.1162790697674421</v>
      </c>
      <c r="S61" s="22">
        <v>3.0351078157465596</v>
      </c>
      <c r="T61" s="20">
        <v>1.0267441089241558</v>
      </c>
      <c r="U61" s="23">
        <v>87.1</v>
      </c>
      <c r="V61" s="23">
        <v>89</v>
      </c>
      <c r="W61" s="20">
        <v>0.97865168539325831</v>
      </c>
      <c r="X61" s="23"/>
      <c r="Y61" s="23"/>
      <c r="Z61" s="20"/>
      <c r="AA61" s="20">
        <v>0.97865168539325831</v>
      </c>
      <c r="AE61" s="19">
        <f t="shared" si="2"/>
        <v>2</v>
      </c>
      <c r="AF61" s="19">
        <v>0</v>
      </c>
      <c r="AG61" s="19">
        <v>1</v>
      </c>
      <c r="AH61" s="19">
        <v>1</v>
      </c>
      <c r="AI61" s="19">
        <v>0</v>
      </c>
      <c r="AJ61" s="19">
        <f t="shared" si="3"/>
        <v>0</v>
      </c>
      <c r="AK61" s="19">
        <v>0</v>
      </c>
      <c r="AL61" s="19">
        <v>0</v>
      </c>
      <c r="AM61" s="19"/>
      <c r="AO61" s="53">
        <v>3</v>
      </c>
      <c r="AP61" s="53">
        <v>0</v>
      </c>
      <c r="AQ61" s="53">
        <v>1</v>
      </c>
      <c r="AR61" s="53">
        <v>1</v>
      </c>
      <c r="AS61" s="53">
        <v>1</v>
      </c>
      <c r="AT61" s="53">
        <f t="shared" si="4"/>
        <v>0</v>
      </c>
      <c r="AU61" s="53">
        <v>0</v>
      </c>
      <c r="AV61" s="53">
        <v>0</v>
      </c>
      <c r="AW61" s="53">
        <v>0</v>
      </c>
    </row>
    <row r="62" spans="1:49" x14ac:dyDescent="0.4">
      <c r="A62" s="19" t="s">
        <v>74</v>
      </c>
      <c r="B62" s="61">
        <f t="shared" si="0"/>
        <v>0.91510405472637524</v>
      </c>
      <c r="C62" s="20">
        <v>0.19148936170212766</v>
      </c>
      <c r="D62" s="20">
        <v>0.25469021062809089</v>
      </c>
      <c r="E62" s="20">
        <v>0.75185206855770481</v>
      </c>
      <c r="F62" s="20">
        <v>0.14285714285714285</v>
      </c>
      <c r="G62" s="20">
        <v>0.19678629258781932</v>
      </c>
      <c r="H62" s="20">
        <v>0.72595067968664717</v>
      </c>
      <c r="I62" s="21">
        <v>3940</v>
      </c>
      <c r="J62" s="21">
        <v>3231.36</v>
      </c>
      <c r="K62" s="20">
        <v>1.2193008516537929</v>
      </c>
      <c r="L62" s="20">
        <v>1.2763157894736843</v>
      </c>
      <c r="M62" s="20">
        <v>1.2768142701525054</v>
      </c>
      <c r="N62" s="20">
        <v>0.99960959029792051</v>
      </c>
      <c r="O62" s="60">
        <v>0.56887738004569688</v>
      </c>
      <c r="P62" s="20">
        <v>0.6215298688683828</v>
      </c>
      <c r="Q62" s="20">
        <f t="shared" si="1"/>
        <v>0.91528566612808149</v>
      </c>
      <c r="R62" s="22">
        <v>2.5103092783505154</v>
      </c>
      <c r="S62" s="22">
        <v>2.930134040978285</v>
      </c>
      <c r="T62" s="20">
        <v>0.85672165274473155</v>
      </c>
      <c r="U62" s="23">
        <v>83.3</v>
      </c>
      <c r="V62" s="23">
        <v>88.9</v>
      </c>
      <c r="W62" s="20">
        <v>0.93700787401574792</v>
      </c>
      <c r="X62" s="23"/>
      <c r="Y62" s="23"/>
      <c r="Z62" s="20"/>
      <c r="AA62" s="20">
        <v>0.93700787401574792</v>
      </c>
      <c r="AE62" s="19">
        <f t="shared" si="2"/>
        <v>2</v>
      </c>
      <c r="AF62" s="19">
        <v>1</v>
      </c>
      <c r="AG62" s="19">
        <v>1</v>
      </c>
      <c r="AH62" s="19">
        <v>0</v>
      </c>
      <c r="AI62" s="19">
        <v>0</v>
      </c>
      <c r="AJ62" s="19">
        <f t="shared" si="3"/>
        <v>0</v>
      </c>
      <c r="AK62" s="19">
        <v>0</v>
      </c>
      <c r="AL62" s="19">
        <v>0</v>
      </c>
      <c r="AM62" s="19"/>
      <c r="AO62" s="53">
        <v>3</v>
      </c>
      <c r="AP62" s="53">
        <v>1</v>
      </c>
      <c r="AQ62" s="53">
        <v>1</v>
      </c>
      <c r="AR62" s="53">
        <v>0</v>
      </c>
      <c r="AS62" s="53">
        <v>0</v>
      </c>
      <c r="AT62" s="53">
        <f t="shared" si="4"/>
        <v>0</v>
      </c>
      <c r="AU62" s="53">
        <v>1</v>
      </c>
      <c r="AV62" s="53">
        <v>0</v>
      </c>
      <c r="AW62" s="53">
        <v>0</v>
      </c>
    </row>
    <row r="63" spans="1:49" x14ac:dyDescent="0.4">
      <c r="A63" s="19" t="s">
        <v>75</v>
      </c>
      <c r="B63" s="62">
        <f t="shared" si="0"/>
        <v>1.1074428151584093</v>
      </c>
      <c r="C63" s="20">
        <v>0.44444444444444442</v>
      </c>
      <c r="D63" s="20">
        <v>0.40799999999999997</v>
      </c>
      <c r="E63" s="20">
        <v>1.0893246187363834</v>
      </c>
      <c r="F63" s="20">
        <v>0.37142857142857144</v>
      </c>
      <c r="G63" s="20">
        <v>0.32350000000000001</v>
      </c>
      <c r="H63" s="20">
        <v>1.1481563258997571</v>
      </c>
      <c r="I63" s="21">
        <v>4925.3</v>
      </c>
      <c r="J63" s="21">
        <v>3148.2197999999999</v>
      </c>
      <c r="K63" s="20">
        <v>1.5644714514532945</v>
      </c>
      <c r="L63" s="20">
        <v>1.1596638655462186</v>
      </c>
      <c r="M63" s="20">
        <v>1.2868705962059621</v>
      </c>
      <c r="N63" s="20">
        <v>0.90115033241509834</v>
      </c>
      <c r="O63" s="60">
        <v>0.55263746002388936</v>
      </c>
      <c r="P63" s="20">
        <v>0.62</v>
      </c>
      <c r="Q63" s="20">
        <f t="shared" si="1"/>
        <v>0.89135074197401509</v>
      </c>
      <c r="R63" s="22">
        <v>3.7681159420289854</v>
      </c>
      <c r="S63" s="22">
        <v>3.1</v>
      </c>
      <c r="T63" s="20">
        <v>1.2155212716222532</v>
      </c>
      <c r="U63" s="23">
        <v>81.8</v>
      </c>
      <c r="V63" s="23">
        <v>86.825000000000003</v>
      </c>
      <c r="W63" s="20">
        <v>0.94212496400806212</v>
      </c>
      <c r="X63" s="23"/>
      <c r="Y63" s="23"/>
      <c r="Z63" s="20"/>
      <c r="AA63" s="20">
        <v>0.94212496400806212</v>
      </c>
      <c r="AE63" s="19">
        <f t="shared" si="2"/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f t="shared" si="3"/>
        <v>0</v>
      </c>
      <c r="AK63" s="19">
        <v>0</v>
      </c>
      <c r="AL63" s="19">
        <v>0</v>
      </c>
      <c r="AM63" s="19"/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f t="shared" si="4"/>
        <v>0</v>
      </c>
      <c r="AU63" s="53">
        <v>0</v>
      </c>
      <c r="AV63" s="53">
        <v>0</v>
      </c>
      <c r="AW63" s="53">
        <v>0</v>
      </c>
    </row>
    <row r="64" spans="1:49" x14ac:dyDescent="0.4">
      <c r="A64" s="19" t="s">
        <v>76</v>
      </c>
      <c r="B64" s="62">
        <f t="shared" si="0"/>
        <v>1.003956617489143</v>
      </c>
      <c r="C64" s="20">
        <v>0.25641025641025639</v>
      </c>
      <c r="D64" s="20">
        <v>0.24947942062240069</v>
      </c>
      <c r="E64" s="20">
        <v>1.0277811924148479</v>
      </c>
      <c r="F64" s="20">
        <v>0.13333333333333333</v>
      </c>
      <c r="G64" s="20">
        <v>0.20805632662502893</v>
      </c>
      <c r="H64" s="20">
        <v>0.64085209758429662</v>
      </c>
      <c r="I64" s="21">
        <v>2801.44</v>
      </c>
      <c r="J64" s="21">
        <v>3096.72</v>
      </c>
      <c r="K64" s="20">
        <v>0.90464749799788169</v>
      </c>
      <c r="L64" s="20">
        <v>1.8253968253968254</v>
      </c>
      <c r="M64" s="20">
        <v>1.5</v>
      </c>
      <c r="N64" s="20">
        <v>1.216931216931217</v>
      </c>
      <c r="O64" s="60">
        <v>0.76364904936333511</v>
      </c>
      <c r="P64" s="20">
        <v>0.63808226495726494</v>
      </c>
      <c r="Q64" s="20">
        <f t="shared" si="1"/>
        <v>1.1967877675059342</v>
      </c>
      <c r="R64" s="22">
        <v>3.2</v>
      </c>
      <c r="S64" s="22">
        <v>2.9868759908888398</v>
      </c>
      <c r="T64" s="20">
        <v>1.071353484296393</v>
      </c>
      <c r="U64" s="23">
        <v>83</v>
      </c>
      <c r="V64" s="23">
        <v>85.625</v>
      </c>
      <c r="W64" s="20">
        <v>0.96934306569343065</v>
      </c>
      <c r="X64" s="23"/>
      <c r="Y64" s="23"/>
      <c r="Z64" s="20"/>
      <c r="AA64" s="20">
        <v>0.96934306569343065</v>
      </c>
      <c r="AE64" s="19">
        <f t="shared" si="2"/>
        <v>1</v>
      </c>
      <c r="AF64" s="19">
        <v>0</v>
      </c>
      <c r="AG64" s="19">
        <v>1</v>
      </c>
      <c r="AH64" s="19">
        <v>0</v>
      </c>
      <c r="AI64" s="19">
        <v>0</v>
      </c>
      <c r="AJ64" s="19">
        <f t="shared" si="3"/>
        <v>0</v>
      </c>
      <c r="AK64" s="19">
        <v>0</v>
      </c>
      <c r="AL64" s="19">
        <v>0</v>
      </c>
      <c r="AM64" s="19"/>
      <c r="AO64" s="53">
        <v>1</v>
      </c>
      <c r="AP64" s="53">
        <v>0</v>
      </c>
      <c r="AQ64" s="53">
        <v>1</v>
      </c>
      <c r="AR64" s="53">
        <v>0</v>
      </c>
      <c r="AS64" s="53">
        <v>0</v>
      </c>
      <c r="AT64" s="53">
        <f t="shared" si="4"/>
        <v>0</v>
      </c>
      <c r="AU64" s="53">
        <v>0</v>
      </c>
      <c r="AV64" s="53">
        <v>0</v>
      </c>
      <c r="AW64" s="53">
        <v>0</v>
      </c>
    </row>
    <row r="65" spans="1:49" x14ac:dyDescent="0.4">
      <c r="A65" s="19" t="s">
        <v>77</v>
      </c>
      <c r="B65" s="63">
        <f t="shared" si="0"/>
        <v>0.60355222130038733</v>
      </c>
      <c r="C65" s="20">
        <v>8.8235294117647065E-2</v>
      </c>
      <c r="D65" s="20">
        <v>0.29482758620689659</v>
      </c>
      <c r="E65" s="20">
        <v>0.29927760577915374</v>
      </c>
      <c r="F65" s="20">
        <v>0.11764705882352941</v>
      </c>
      <c r="G65" s="20">
        <v>0.21555632662502894</v>
      </c>
      <c r="H65" s="20">
        <v>0.54578337210293248</v>
      </c>
      <c r="I65" s="21">
        <v>2250</v>
      </c>
      <c r="J65" s="21">
        <v>3282.1866</v>
      </c>
      <c r="K65" s="20">
        <v>0.68551861128188141</v>
      </c>
      <c r="L65" s="20">
        <v>1.3368421052631578</v>
      </c>
      <c r="M65" s="20">
        <v>1.5</v>
      </c>
      <c r="N65" s="20">
        <v>0.89122807017543859</v>
      </c>
      <c r="O65" s="60">
        <v>0</v>
      </c>
      <c r="P65" s="20">
        <v>0.72000000000000008</v>
      </c>
      <c r="Q65" s="20">
        <f t="shared" si="1"/>
        <v>0</v>
      </c>
      <c r="R65" s="22">
        <v>2.3543307086614171</v>
      </c>
      <c r="S65" s="22">
        <v>2.9908940986934436</v>
      </c>
      <c r="T65" s="20">
        <v>0.78716618876271616</v>
      </c>
      <c r="U65" s="23">
        <v>86.3</v>
      </c>
      <c r="V65" s="23">
        <v>84.95</v>
      </c>
      <c r="W65" s="20">
        <v>1.0158917010005886</v>
      </c>
      <c r="X65" s="23"/>
      <c r="Y65" s="23"/>
      <c r="Z65" s="20"/>
      <c r="AA65" s="20">
        <v>1.0158917010005886</v>
      </c>
      <c r="AE65" s="19">
        <f t="shared" si="2"/>
        <v>5</v>
      </c>
      <c r="AF65" s="19">
        <v>1</v>
      </c>
      <c r="AG65" s="19">
        <v>1</v>
      </c>
      <c r="AH65" s="19">
        <v>1</v>
      </c>
      <c r="AI65" s="19">
        <v>0</v>
      </c>
      <c r="AJ65" s="19">
        <f t="shared" si="3"/>
        <v>1</v>
      </c>
      <c r="AK65" s="19">
        <v>1</v>
      </c>
      <c r="AL65" s="19">
        <v>0</v>
      </c>
      <c r="AM65" s="19"/>
      <c r="AO65" s="53">
        <v>5</v>
      </c>
      <c r="AP65" s="53">
        <v>1</v>
      </c>
      <c r="AQ65" s="53">
        <v>1</v>
      </c>
      <c r="AR65" s="53">
        <v>1</v>
      </c>
      <c r="AS65" s="53">
        <v>0</v>
      </c>
      <c r="AT65" s="53">
        <f t="shared" si="4"/>
        <v>1</v>
      </c>
      <c r="AU65" s="53">
        <v>1</v>
      </c>
      <c r="AV65" s="53">
        <v>0</v>
      </c>
      <c r="AW65" s="53">
        <v>0</v>
      </c>
    </row>
    <row r="66" spans="1:49" x14ac:dyDescent="0.4">
      <c r="A66" s="19" t="s">
        <v>78</v>
      </c>
      <c r="B66" s="61">
        <f t="shared" si="0"/>
        <v>0.80506917068861916</v>
      </c>
      <c r="C66" s="20">
        <v>0.10810810810810811</v>
      </c>
      <c r="D66" s="20">
        <v>0.22800000000000004</v>
      </c>
      <c r="E66" s="20">
        <v>0.47415836889521096</v>
      </c>
      <c r="F66" s="20">
        <v>2.7272727272727271E-2</v>
      </c>
      <c r="G66" s="20">
        <v>0.26818181818181819</v>
      </c>
      <c r="H66" s="20">
        <v>0.10169491525423728</v>
      </c>
      <c r="I66" s="21">
        <v>3882</v>
      </c>
      <c r="J66" s="21">
        <v>3298.68</v>
      </c>
      <c r="K66" s="20">
        <v>1.176834370111681</v>
      </c>
      <c r="L66" s="20">
        <v>1.1779141104294479</v>
      </c>
      <c r="M66" s="20">
        <v>1.25</v>
      </c>
      <c r="N66" s="20">
        <v>0.94233128834355839</v>
      </c>
      <c r="O66" s="60">
        <v>0.63208111798715827</v>
      </c>
      <c r="P66" s="20">
        <v>0.62</v>
      </c>
      <c r="Q66" s="20">
        <f t="shared" si="1"/>
        <v>1.019485674172836</v>
      </c>
      <c r="R66" s="22">
        <v>2.9322916666666665</v>
      </c>
      <c r="S66" s="22">
        <v>2.9036372187913719</v>
      </c>
      <c r="T66" s="20">
        <v>1.0098684669316995</v>
      </c>
      <c r="U66" s="23">
        <v>82</v>
      </c>
      <c r="V66" s="23">
        <v>90</v>
      </c>
      <c r="W66" s="20">
        <v>0.91111111111111109</v>
      </c>
      <c r="X66" s="23"/>
      <c r="Y66" s="23"/>
      <c r="Z66" s="20"/>
      <c r="AA66" s="20">
        <v>0.91111111111111109</v>
      </c>
      <c r="AE66" s="19">
        <f t="shared" si="2"/>
        <v>2</v>
      </c>
      <c r="AF66" s="19">
        <v>1</v>
      </c>
      <c r="AG66" s="19">
        <v>1</v>
      </c>
      <c r="AH66" s="19">
        <v>0</v>
      </c>
      <c r="AI66" s="19">
        <v>0</v>
      </c>
      <c r="AJ66" s="19">
        <f t="shared" si="3"/>
        <v>0</v>
      </c>
      <c r="AK66" s="19">
        <v>0</v>
      </c>
      <c r="AL66" s="19">
        <v>0</v>
      </c>
      <c r="AM66" s="19"/>
      <c r="AO66" s="53">
        <v>2</v>
      </c>
      <c r="AP66" s="53">
        <v>1</v>
      </c>
      <c r="AQ66" s="53">
        <v>1</v>
      </c>
      <c r="AR66" s="53">
        <v>0</v>
      </c>
      <c r="AS66" s="53">
        <v>0</v>
      </c>
      <c r="AT66" s="53">
        <f t="shared" si="4"/>
        <v>0</v>
      </c>
      <c r="AU66" s="53">
        <v>0</v>
      </c>
      <c r="AV66" s="53">
        <v>0</v>
      </c>
      <c r="AW66" s="53">
        <v>0</v>
      </c>
    </row>
    <row r="67" spans="1:49" x14ac:dyDescent="0.4">
      <c r="A67" s="19" t="s">
        <v>79</v>
      </c>
      <c r="B67" s="63">
        <f t="shared" si="0"/>
        <v>0.6882892809610871</v>
      </c>
      <c r="C67" s="20">
        <v>7.6923076923076927E-2</v>
      </c>
      <c r="D67" s="20">
        <v>0.2594794206224007</v>
      </c>
      <c r="E67" s="20">
        <v>0.29645155187477018</v>
      </c>
      <c r="F67" s="20">
        <v>5.8823529411764705E-2</v>
      </c>
      <c r="G67" s="20">
        <v>0.22305632662502894</v>
      </c>
      <c r="H67" s="20">
        <v>0.26371603218702055</v>
      </c>
      <c r="I67" s="21">
        <v>2106</v>
      </c>
      <c r="J67" s="21">
        <v>3298.68</v>
      </c>
      <c r="K67" s="20">
        <v>0.63843719305904179</v>
      </c>
      <c r="L67" s="20">
        <v>0.97777777777777775</v>
      </c>
      <c r="M67" s="20">
        <v>1.2680301418439717</v>
      </c>
      <c r="N67" s="20">
        <v>0.77109979133137296</v>
      </c>
      <c r="O67" s="60">
        <v>0.47968427070049691</v>
      </c>
      <c r="P67" s="20">
        <v>0.64778659892029222</v>
      </c>
      <c r="Q67" s="20">
        <f t="shared" si="1"/>
        <v>0.74049736672542732</v>
      </c>
      <c r="R67" s="22">
        <v>3.3636363636363638</v>
      </c>
      <c r="S67" s="22">
        <v>3.1</v>
      </c>
      <c r="T67" s="20">
        <v>1.0850439882697946</v>
      </c>
      <c r="U67" s="23">
        <v>89.8</v>
      </c>
      <c r="V67" s="23">
        <v>87.8</v>
      </c>
      <c r="W67" s="20">
        <v>1.0227790432801822</v>
      </c>
      <c r="X67" s="23"/>
      <c r="Y67" s="23"/>
      <c r="Z67" s="20"/>
      <c r="AA67" s="20">
        <v>1.0227790432801822</v>
      </c>
      <c r="AE67" s="19">
        <f t="shared" si="2"/>
        <v>5</v>
      </c>
      <c r="AF67" s="19">
        <v>1</v>
      </c>
      <c r="AG67" s="19">
        <v>1</v>
      </c>
      <c r="AH67" s="19">
        <v>1</v>
      </c>
      <c r="AI67" s="19">
        <v>1</v>
      </c>
      <c r="AJ67" s="19">
        <f t="shared" si="3"/>
        <v>1</v>
      </c>
      <c r="AK67" s="19">
        <v>0</v>
      </c>
      <c r="AL67" s="19">
        <v>0</v>
      </c>
      <c r="AM67" s="19"/>
      <c r="AO67" s="53">
        <v>5</v>
      </c>
      <c r="AP67" s="53">
        <v>1</v>
      </c>
      <c r="AQ67" s="53">
        <v>1</v>
      </c>
      <c r="AR67" s="53">
        <v>1</v>
      </c>
      <c r="AS67" s="53">
        <v>1</v>
      </c>
      <c r="AT67" s="53">
        <f t="shared" si="4"/>
        <v>1</v>
      </c>
      <c r="AU67" s="53">
        <v>0</v>
      </c>
      <c r="AV67" s="53">
        <v>0</v>
      </c>
      <c r="AW67" s="53">
        <v>0</v>
      </c>
    </row>
    <row r="68" spans="1:49" x14ac:dyDescent="0.4">
      <c r="A68" s="19" t="s">
        <v>80</v>
      </c>
      <c r="B68" s="62">
        <f t="shared" si="0"/>
        <v>1.0652338538556159</v>
      </c>
      <c r="C68" s="20">
        <v>0.375</v>
      </c>
      <c r="D68" s="20">
        <v>0.2594794206224007</v>
      </c>
      <c r="E68" s="20">
        <v>1.4452013153895045</v>
      </c>
      <c r="F68" s="20">
        <v>0.2857142857142857</v>
      </c>
      <c r="G68" s="20">
        <v>0.22305632662502894</v>
      </c>
      <c r="H68" s="20">
        <v>1.2809064420512426</v>
      </c>
      <c r="I68" s="21">
        <v>4039</v>
      </c>
      <c r="J68" s="21">
        <v>3282.1866</v>
      </c>
      <c r="K68" s="20">
        <v>1.2305820759855639</v>
      </c>
      <c r="L68" s="20">
        <v>1.1304347826086956</v>
      </c>
      <c r="M68" s="20">
        <v>1.25</v>
      </c>
      <c r="N68" s="20">
        <v>0.90434782608695641</v>
      </c>
      <c r="O68" s="60">
        <v>0.51240003594213313</v>
      </c>
      <c r="P68" s="20">
        <v>0.62</v>
      </c>
      <c r="Q68" s="20">
        <f t="shared" si="1"/>
        <v>0.8264516708744083</v>
      </c>
      <c r="R68" s="22">
        <v>2.5192307692307692</v>
      </c>
      <c r="S68" s="22">
        <v>2.8507051764092015</v>
      </c>
      <c r="T68" s="20">
        <v>0.88372196117594903</v>
      </c>
      <c r="U68" s="23">
        <v>76.7</v>
      </c>
      <c r="V68" s="23">
        <v>86.625</v>
      </c>
      <c r="W68" s="20">
        <v>0.88542568542568545</v>
      </c>
      <c r="X68" s="23"/>
      <c r="Y68" s="23"/>
      <c r="Z68" s="20"/>
      <c r="AA68" s="20">
        <v>0.88542568542568545</v>
      </c>
      <c r="AE68" s="19">
        <f t="shared" si="2"/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 t="shared" si="3"/>
        <v>0</v>
      </c>
      <c r="AK68" s="19">
        <v>0</v>
      </c>
      <c r="AL68" s="19">
        <v>0</v>
      </c>
      <c r="AM68" s="19"/>
      <c r="AO68" s="53">
        <v>2</v>
      </c>
      <c r="AP68" s="53">
        <v>0</v>
      </c>
      <c r="AQ68" s="53">
        <v>0</v>
      </c>
      <c r="AR68" s="53">
        <v>0</v>
      </c>
      <c r="AS68" s="53">
        <v>0</v>
      </c>
      <c r="AT68" s="53">
        <f t="shared" si="4"/>
        <v>1</v>
      </c>
      <c r="AU68" s="53">
        <v>1</v>
      </c>
      <c r="AV68" s="53">
        <v>0</v>
      </c>
      <c r="AW68" s="53">
        <v>0</v>
      </c>
    </row>
    <row r="69" spans="1:49" x14ac:dyDescent="0.4">
      <c r="A69" s="19" t="s">
        <v>81</v>
      </c>
      <c r="B69" s="61">
        <f t="shared" si="0"/>
        <v>0.92396953740857446</v>
      </c>
      <c r="C69" s="20">
        <v>0.22727272727272727</v>
      </c>
      <c r="D69" s="20">
        <v>0.30135135135135138</v>
      </c>
      <c r="E69" s="20">
        <v>0.7541785568691397</v>
      </c>
      <c r="F69" s="20">
        <v>0.17948717948717949</v>
      </c>
      <c r="G69" s="20">
        <v>0.316</v>
      </c>
      <c r="H69" s="20">
        <v>0.56799740344044136</v>
      </c>
      <c r="I69" s="21">
        <v>2281.44</v>
      </c>
      <c r="J69" s="21">
        <v>3282.1866</v>
      </c>
      <c r="K69" s="20">
        <v>0.69509759134352689</v>
      </c>
      <c r="L69" s="20">
        <v>1.5391304347826087</v>
      </c>
      <c r="M69" s="20">
        <v>1.270198717948718</v>
      </c>
      <c r="N69" s="20">
        <v>1.2117241287002687</v>
      </c>
      <c r="O69" s="60">
        <v>0.72234415091903759</v>
      </c>
      <c r="P69" s="20">
        <v>0.62</v>
      </c>
      <c r="Q69" s="20">
        <f t="shared" si="1"/>
        <v>1.1650712111597381</v>
      </c>
      <c r="R69" s="22">
        <v>3.2372881355932202</v>
      </c>
      <c r="S69" s="22">
        <v>3.0529378943138816</v>
      </c>
      <c r="T69" s="20">
        <v>1.0603845370135738</v>
      </c>
      <c r="U69" s="23">
        <v>91.2</v>
      </c>
      <c r="V69" s="23">
        <v>90</v>
      </c>
      <c r="W69" s="20">
        <v>1.0133333333333334</v>
      </c>
      <c r="X69" s="23"/>
      <c r="Y69" s="23"/>
      <c r="Z69" s="20"/>
      <c r="AA69" s="20">
        <v>1.0133333333333334</v>
      </c>
      <c r="AE69" s="19">
        <f t="shared" si="2"/>
        <v>3</v>
      </c>
      <c r="AF69" s="19">
        <v>1</v>
      </c>
      <c r="AG69" s="19">
        <v>1</v>
      </c>
      <c r="AH69" s="19">
        <v>1</v>
      </c>
      <c r="AI69" s="19">
        <v>0</v>
      </c>
      <c r="AJ69" s="19">
        <f t="shared" si="3"/>
        <v>0</v>
      </c>
      <c r="AK69" s="19">
        <v>0</v>
      </c>
      <c r="AL69" s="19">
        <v>0</v>
      </c>
      <c r="AM69" s="19"/>
      <c r="AO69" s="53">
        <v>1</v>
      </c>
      <c r="AP69" s="53">
        <v>0</v>
      </c>
      <c r="AQ69" s="53">
        <v>0</v>
      </c>
      <c r="AR69" s="53">
        <v>1</v>
      </c>
      <c r="AS69" s="53">
        <v>0</v>
      </c>
      <c r="AT69" s="53">
        <f t="shared" si="4"/>
        <v>0</v>
      </c>
      <c r="AU69" s="53">
        <v>0</v>
      </c>
      <c r="AV69" s="53">
        <v>0</v>
      </c>
      <c r="AW69" s="53">
        <v>0</v>
      </c>
    </row>
    <row r="70" spans="1:49" x14ac:dyDescent="0.4">
      <c r="A70" s="19" t="s">
        <v>82</v>
      </c>
      <c r="B70" s="62">
        <f t="shared" si="0"/>
        <v>1.7764699022746986</v>
      </c>
      <c r="C70" s="20">
        <v>0.6428571428571429</v>
      </c>
      <c r="D70" s="20">
        <v>0.24947942062240069</v>
      </c>
      <c r="E70" s="20">
        <v>2.576794275268655</v>
      </c>
      <c r="F70" s="20">
        <v>0.8571428571428571</v>
      </c>
      <c r="G70" s="20">
        <v>0.21555632662502894</v>
      </c>
      <c r="H70" s="20">
        <v>3.9764217110356506</v>
      </c>
      <c r="I70" s="21">
        <v>3840</v>
      </c>
      <c r="J70" s="21">
        <v>3215.2031999999999</v>
      </c>
      <c r="K70" s="20">
        <v>1.1943257583222111</v>
      </c>
      <c r="L70" s="20">
        <v>2</v>
      </c>
      <c r="M70" s="20">
        <v>1.5</v>
      </c>
      <c r="N70" s="20">
        <v>1.3333333333333333</v>
      </c>
      <c r="O70" s="60">
        <v>0.83612221112221108</v>
      </c>
      <c r="P70" s="20">
        <v>0.670703402877316</v>
      </c>
      <c r="Q70" s="20">
        <f t="shared" si="1"/>
        <v>1.2466348128475997</v>
      </c>
      <c r="R70" s="22">
        <v>3.3409090909090908</v>
      </c>
      <c r="S70" s="22">
        <v>3.1</v>
      </c>
      <c r="T70" s="20">
        <v>1.0777126099706744</v>
      </c>
      <c r="U70" s="23">
        <v>92.5</v>
      </c>
      <c r="V70" s="23">
        <v>89.8</v>
      </c>
      <c r="W70" s="20">
        <v>1.0300668151447663</v>
      </c>
      <c r="X70" s="23"/>
      <c r="Y70" s="23"/>
      <c r="Z70" s="20"/>
      <c r="AA70" s="20">
        <v>1.0300668151447663</v>
      </c>
      <c r="AE70" s="19">
        <f t="shared" si="2"/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 t="shared" si="3"/>
        <v>0</v>
      </c>
      <c r="AK70" s="19">
        <v>0</v>
      </c>
      <c r="AL70" s="19">
        <v>0</v>
      </c>
      <c r="AM70" s="19"/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f t="shared" si="4"/>
        <v>0</v>
      </c>
      <c r="AU70" s="53">
        <v>0</v>
      </c>
      <c r="AV70" s="53">
        <v>0</v>
      </c>
      <c r="AW70" s="53">
        <v>0</v>
      </c>
    </row>
    <row r="71" spans="1:49" x14ac:dyDescent="0.4">
      <c r="A71" s="19" t="s">
        <v>83</v>
      </c>
      <c r="B71" s="63">
        <f t="shared" si="0"/>
        <v>0.7709015448464942</v>
      </c>
      <c r="C71" s="20">
        <v>0.19620253164556961</v>
      </c>
      <c r="D71" s="20">
        <v>0.22800000000000004</v>
      </c>
      <c r="E71" s="20">
        <v>0.86053741949811224</v>
      </c>
      <c r="F71" s="20">
        <v>0.12352941176470589</v>
      </c>
      <c r="G71" s="20">
        <v>0.19750000000000001</v>
      </c>
      <c r="H71" s="20">
        <v>0.62546537602382724</v>
      </c>
      <c r="I71" s="21">
        <v>220</v>
      </c>
      <c r="J71" s="21">
        <v>3081.2363999999998</v>
      </c>
      <c r="K71" s="20">
        <v>7.1399909464914799E-2</v>
      </c>
      <c r="L71" s="20">
        <v>1.4086687306501549</v>
      </c>
      <c r="M71" s="20">
        <v>1.478494623655914</v>
      </c>
      <c r="N71" s="20">
        <v>0.95277230509428656</v>
      </c>
      <c r="O71" s="60">
        <v>0.62642779130355641</v>
      </c>
      <c r="P71" s="20">
        <v>0.71050136089306148</v>
      </c>
      <c r="Q71" s="20">
        <f t="shared" si="1"/>
        <v>0.88167007944386033</v>
      </c>
      <c r="R71" s="22">
        <v>3.2241758241758243</v>
      </c>
      <c r="S71" s="22">
        <v>3.0877192982456139</v>
      </c>
      <c r="T71" s="20">
        <v>1.0441933066933067</v>
      </c>
      <c r="U71" s="23">
        <v>84.6</v>
      </c>
      <c r="V71" s="23">
        <v>88.1</v>
      </c>
      <c r="W71" s="20">
        <v>0.96027241770715099</v>
      </c>
      <c r="X71" s="23"/>
      <c r="Y71" s="23"/>
      <c r="Z71" s="20"/>
      <c r="AA71" s="20">
        <v>0.96027241770715099</v>
      </c>
      <c r="AE71" s="19">
        <f t="shared" si="2"/>
        <v>2</v>
      </c>
      <c r="AF71" s="19">
        <v>0</v>
      </c>
      <c r="AG71" s="19">
        <v>1</v>
      </c>
      <c r="AH71" s="19">
        <v>1</v>
      </c>
      <c r="AI71" s="19">
        <v>0</v>
      </c>
      <c r="AJ71" s="19">
        <f t="shared" si="3"/>
        <v>0</v>
      </c>
      <c r="AK71" s="19">
        <v>0</v>
      </c>
      <c r="AL71" s="19">
        <v>0</v>
      </c>
      <c r="AM71" s="19"/>
      <c r="AO71" s="53">
        <v>3</v>
      </c>
      <c r="AP71" s="53">
        <v>1</v>
      </c>
      <c r="AQ71" s="53">
        <v>1</v>
      </c>
      <c r="AR71" s="53">
        <v>1</v>
      </c>
      <c r="AS71" s="53">
        <v>0</v>
      </c>
      <c r="AT71" s="53">
        <f t="shared" si="4"/>
        <v>0</v>
      </c>
      <c r="AU71" s="53">
        <v>0</v>
      </c>
      <c r="AV71" s="53">
        <v>0</v>
      </c>
      <c r="AW71" s="53">
        <v>0</v>
      </c>
    </row>
    <row r="72" spans="1:49" x14ac:dyDescent="0.4">
      <c r="A72" s="19" t="s">
        <v>84</v>
      </c>
      <c r="B72" s="61">
        <f t="shared" si="0"/>
        <v>0.86817457631639616</v>
      </c>
      <c r="C72" s="20">
        <v>0.15517241379310345</v>
      </c>
      <c r="D72" s="20">
        <v>0.32500000000000001</v>
      </c>
      <c r="E72" s="20">
        <v>0.47745358090185674</v>
      </c>
      <c r="F72" s="20">
        <v>0.15</v>
      </c>
      <c r="G72" s="20">
        <v>0.21555632662502894</v>
      </c>
      <c r="H72" s="20">
        <v>0.69587379943123884</v>
      </c>
      <c r="I72" s="21">
        <v>2532.15</v>
      </c>
      <c r="J72" s="21">
        <v>3231.36</v>
      </c>
      <c r="K72" s="20">
        <v>0.7836174242424242</v>
      </c>
      <c r="L72" s="20">
        <v>1.3224043715846994</v>
      </c>
      <c r="M72" s="20">
        <v>1.28975</v>
      </c>
      <c r="N72" s="20">
        <v>1.0253183730061635</v>
      </c>
      <c r="O72" s="60">
        <v>0.7531806615776081</v>
      </c>
      <c r="P72" s="20">
        <v>0.62</v>
      </c>
      <c r="Q72" s="20">
        <f t="shared" si="1"/>
        <v>1.2148075186735614</v>
      </c>
      <c r="R72" s="22">
        <v>2.6776859504132231</v>
      </c>
      <c r="S72" s="22">
        <v>2.9820682985811473</v>
      </c>
      <c r="T72" s="20">
        <v>0.89792911573730627</v>
      </c>
      <c r="U72" s="23">
        <v>88.4</v>
      </c>
      <c r="V72" s="23">
        <v>90</v>
      </c>
      <c r="W72" s="20">
        <v>0.98222222222222233</v>
      </c>
      <c r="X72" s="23"/>
      <c r="Y72" s="23"/>
      <c r="Z72" s="20"/>
      <c r="AA72" s="20">
        <v>0.98222222222222233</v>
      </c>
      <c r="AE72" s="19">
        <f t="shared" si="2"/>
        <v>3</v>
      </c>
      <c r="AF72" s="19">
        <v>1</v>
      </c>
      <c r="AG72" s="19">
        <v>1</v>
      </c>
      <c r="AH72" s="19">
        <v>1</v>
      </c>
      <c r="AI72" s="19">
        <v>0</v>
      </c>
      <c r="AJ72" s="19">
        <f t="shared" si="3"/>
        <v>0</v>
      </c>
      <c r="AK72" s="19">
        <v>0</v>
      </c>
      <c r="AL72" s="19">
        <v>0</v>
      </c>
      <c r="AM72" s="19"/>
      <c r="AO72" s="53">
        <v>3</v>
      </c>
      <c r="AP72" s="53">
        <v>1</v>
      </c>
      <c r="AQ72" s="53">
        <v>1</v>
      </c>
      <c r="AR72" s="53">
        <v>1</v>
      </c>
      <c r="AS72" s="53">
        <v>0</v>
      </c>
      <c r="AT72" s="53">
        <f t="shared" si="4"/>
        <v>0</v>
      </c>
      <c r="AU72" s="53">
        <v>0</v>
      </c>
      <c r="AV72" s="53">
        <v>0</v>
      </c>
      <c r="AW72" s="53">
        <v>0</v>
      </c>
    </row>
    <row r="73" spans="1:49" x14ac:dyDescent="0.4">
      <c r="A73" s="19" t="s">
        <v>85</v>
      </c>
      <c r="B73" s="61">
        <f t="shared" ref="B73:B104" si="5">SUM(AA73,T73,Q73,N73,K73,H73,E73)/7</f>
        <v>0.99692244042736777</v>
      </c>
      <c r="C73" s="20">
        <v>0.2413793103448276</v>
      </c>
      <c r="D73" s="20">
        <v>0.23358015370209467</v>
      </c>
      <c r="E73" s="20">
        <v>1.0333896374290423</v>
      </c>
      <c r="F73" s="20">
        <v>0.23684210526315788</v>
      </c>
      <c r="G73" s="20">
        <v>0.20125057830210502</v>
      </c>
      <c r="H73" s="20">
        <v>1.1768517996883718</v>
      </c>
      <c r="I73" s="21">
        <v>5653</v>
      </c>
      <c r="J73" s="21">
        <v>3096.72</v>
      </c>
      <c r="K73" s="20">
        <v>1.8254798625642616</v>
      </c>
      <c r="L73" s="20">
        <v>0.84920634920634919</v>
      </c>
      <c r="M73" s="20">
        <v>1.25</v>
      </c>
      <c r="N73" s="20">
        <v>0.67936507936507939</v>
      </c>
      <c r="O73" s="60">
        <v>0.37068540985808301</v>
      </c>
      <c r="P73" s="20">
        <v>0.62</v>
      </c>
      <c r="Q73" s="20">
        <f t="shared" si="1"/>
        <v>0.59787969331948876</v>
      </c>
      <c r="R73" s="22">
        <v>1.9345794392523366</v>
      </c>
      <c r="S73" s="22">
        <v>2.920994309011395</v>
      </c>
      <c r="T73" s="20">
        <v>0.66230168038468085</v>
      </c>
      <c r="U73" s="23">
        <v>86.5</v>
      </c>
      <c r="V73" s="23">
        <v>86.224999999999994</v>
      </c>
      <c r="W73" s="20">
        <v>1.0031893302406496</v>
      </c>
      <c r="X73" s="23"/>
      <c r="Y73" s="23"/>
      <c r="Z73" s="20"/>
      <c r="AA73" s="20">
        <v>1.0031893302406496</v>
      </c>
      <c r="AE73" s="19">
        <f t="shared" si="2"/>
        <v>3</v>
      </c>
      <c r="AF73" s="19">
        <v>0</v>
      </c>
      <c r="AG73" s="19">
        <v>0</v>
      </c>
      <c r="AH73" s="19">
        <v>0</v>
      </c>
      <c r="AI73" s="19">
        <v>1</v>
      </c>
      <c r="AJ73" s="19">
        <f t="shared" si="3"/>
        <v>1</v>
      </c>
      <c r="AK73" s="19">
        <v>1</v>
      </c>
      <c r="AL73" s="19">
        <v>0</v>
      </c>
      <c r="AM73" s="19"/>
      <c r="AO73" s="53">
        <v>3</v>
      </c>
      <c r="AP73" s="53">
        <v>0</v>
      </c>
      <c r="AQ73" s="53">
        <v>0</v>
      </c>
      <c r="AR73" s="53">
        <v>0</v>
      </c>
      <c r="AS73" s="53">
        <v>1</v>
      </c>
      <c r="AT73" s="53">
        <f t="shared" si="4"/>
        <v>1</v>
      </c>
      <c r="AU73" s="53">
        <v>1</v>
      </c>
      <c r="AV73" s="53">
        <v>0</v>
      </c>
      <c r="AW73" s="53">
        <v>0</v>
      </c>
    </row>
    <row r="74" spans="1:49" x14ac:dyDescent="0.4">
      <c r="A74" s="19" t="s">
        <v>86</v>
      </c>
      <c r="B74" s="63">
        <f t="shared" si="5"/>
        <v>0.69892854696958462</v>
      </c>
      <c r="C74" s="20">
        <v>0.22222222222222221</v>
      </c>
      <c r="D74" s="20">
        <v>0.27447942062240066</v>
      </c>
      <c r="E74" s="20">
        <v>0.80961341917116514</v>
      </c>
      <c r="F74" s="20">
        <v>6.25E-2</v>
      </c>
      <c r="G74" s="20">
        <v>0.23305632662502893</v>
      </c>
      <c r="H74" s="20">
        <v>0.26817551321212602</v>
      </c>
      <c r="I74" s="21">
        <v>0</v>
      </c>
      <c r="J74" s="21">
        <v>3282.1866</v>
      </c>
      <c r="K74" s="20">
        <v>0</v>
      </c>
      <c r="L74" s="20">
        <v>0.97727272727272729</v>
      </c>
      <c r="M74" s="20">
        <v>1.2518712121212121</v>
      </c>
      <c r="N74" s="20">
        <v>0.7806495730633537</v>
      </c>
      <c r="O74" s="60">
        <v>0.55511760144740241</v>
      </c>
      <c r="P74" s="20">
        <v>0.62</v>
      </c>
      <c r="Q74" s="20">
        <f t="shared" si="1"/>
        <v>0.89535097007645548</v>
      </c>
      <c r="R74" s="22">
        <v>3.8372093023255816</v>
      </c>
      <c r="S74" s="22">
        <v>3.1</v>
      </c>
      <c r="T74" s="20">
        <v>1.2378094523630907</v>
      </c>
      <c r="U74" s="23">
        <v>77.5</v>
      </c>
      <c r="V74" s="23">
        <v>86.025000000000006</v>
      </c>
      <c r="W74" s="20">
        <v>0.9009009009009008</v>
      </c>
      <c r="X74" s="23"/>
      <c r="Y74" s="23"/>
      <c r="Z74" s="20"/>
      <c r="AA74" s="20">
        <v>0.9009009009009008</v>
      </c>
      <c r="AE74" s="19">
        <f t="shared" si="2"/>
        <v>3</v>
      </c>
      <c r="AF74" s="19">
        <v>0</v>
      </c>
      <c r="AG74" s="19">
        <v>1</v>
      </c>
      <c r="AH74" s="19">
        <v>1</v>
      </c>
      <c r="AI74" s="19">
        <v>1</v>
      </c>
      <c r="AJ74" s="19">
        <f t="shared" si="3"/>
        <v>0</v>
      </c>
      <c r="AK74" s="19">
        <v>0</v>
      </c>
      <c r="AL74" s="19">
        <v>0</v>
      </c>
      <c r="AM74" s="19"/>
      <c r="AO74" s="53">
        <v>3</v>
      </c>
      <c r="AP74" s="53">
        <v>0</v>
      </c>
      <c r="AQ74" s="53">
        <v>1</v>
      </c>
      <c r="AR74" s="53">
        <v>1</v>
      </c>
      <c r="AS74" s="53">
        <v>1</v>
      </c>
      <c r="AT74" s="53">
        <f t="shared" si="4"/>
        <v>0</v>
      </c>
      <c r="AU74" s="53">
        <v>0</v>
      </c>
      <c r="AV74" s="53">
        <v>0</v>
      </c>
      <c r="AW74" s="53">
        <v>0</v>
      </c>
    </row>
    <row r="75" spans="1:49" x14ac:dyDescent="0.4">
      <c r="A75" s="19" t="s">
        <v>87</v>
      </c>
      <c r="B75" s="61">
        <f t="shared" si="5"/>
        <v>0.94556271104213985</v>
      </c>
      <c r="C75" s="20">
        <v>0.125</v>
      </c>
      <c r="D75" s="20">
        <v>0.28333333333333333</v>
      </c>
      <c r="E75" s="20">
        <v>0.44117647058823528</v>
      </c>
      <c r="F75" s="20">
        <v>0.14285714285714285</v>
      </c>
      <c r="G75" s="20">
        <v>0.22305632662502894</v>
      </c>
      <c r="H75" s="20">
        <v>0.6404532210256213</v>
      </c>
      <c r="I75" s="21">
        <v>3960</v>
      </c>
      <c r="J75" s="21">
        <v>3164.04</v>
      </c>
      <c r="K75" s="20">
        <v>1.2515644555694618</v>
      </c>
      <c r="L75" s="20">
        <v>2.2777777777777777</v>
      </c>
      <c r="M75" s="20">
        <v>1.3885918003565063</v>
      </c>
      <c r="N75" s="20">
        <v>1.6403508771929822</v>
      </c>
      <c r="O75" s="60">
        <v>0.57093741425747679</v>
      </c>
      <c r="P75" s="20">
        <v>0.72000000000000008</v>
      </c>
      <c r="Q75" s="20">
        <f t="shared" si="1"/>
        <v>0.79296863091316216</v>
      </c>
      <c r="R75" s="22">
        <v>2.634703196347032</v>
      </c>
      <c r="S75" s="22">
        <v>2.929555009025175</v>
      </c>
      <c r="T75" s="20">
        <v>0.89935269630719228</v>
      </c>
      <c r="U75" s="23">
        <v>85.3</v>
      </c>
      <c r="V75" s="23">
        <v>89.5</v>
      </c>
      <c r="W75" s="20">
        <v>0.95307262569832396</v>
      </c>
      <c r="X75" s="23"/>
      <c r="Y75" s="23"/>
      <c r="Z75" s="20"/>
      <c r="AA75" s="20">
        <v>0.95307262569832396</v>
      </c>
      <c r="AE75" s="19">
        <f t="shared" si="2"/>
        <v>3</v>
      </c>
      <c r="AF75" s="19">
        <v>1</v>
      </c>
      <c r="AG75" s="19">
        <v>1</v>
      </c>
      <c r="AH75" s="19">
        <v>0</v>
      </c>
      <c r="AI75" s="19">
        <v>0</v>
      </c>
      <c r="AJ75" s="19">
        <f t="shared" si="3"/>
        <v>1</v>
      </c>
      <c r="AK75" s="19">
        <v>0</v>
      </c>
      <c r="AL75" s="19">
        <v>0</v>
      </c>
      <c r="AM75" s="19"/>
      <c r="AO75" s="53">
        <v>2</v>
      </c>
      <c r="AP75" s="53">
        <v>1</v>
      </c>
      <c r="AQ75" s="53">
        <v>1</v>
      </c>
      <c r="AR75" s="53">
        <v>0</v>
      </c>
      <c r="AS75" s="53">
        <v>0</v>
      </c>
      <c r="AT75" s="53">
        <f t="shared" si="4"/>
        <v>0</v>
      </c>
      <c r="AU75" s="53">
        <v>0</v>
      </c>
      <c r="AV75" s="53">
        <v>0</v>
      </c>
      <c r="AW75" s="53">
        <v>0</v>
      </c>
    </row>
    <row r="76" spans="1:49" x14ac:dyDescent="0.4">
      <c r="A76" s="19" t="s">
        <v>88</v>
      </c>
      <c r="B76" s="63">
        <f t="shared" si="5"/>
        <v>0.55140599834325787</v>
      </c>
      <c r="C76" s="20">
        <v>0.11267605633802817</v>
      </c>
      <c r="D76" s="20">
        <v>0.26893388979112487</v>
      </c>
      <c r="E76" s="20">
        <v>0.41897306592910705</v>
      </c>
      <c r="F76" s="20">
        <v>6.1538461538461542E-2</v>
      </c>
      <c r="G76" s="20">
        <v>0.27284482758620693</v>
      </c>
      <c r="H76" s="20">
        <v>0.2255438084821971</v>
      </c>
      <c r="I76" s="21">
        <v>0</v>
      </c>
      <c r="J76" s="21">
        <v>3164.04</v>
      </c>
      <c r="K76" s="20">
        <v>0</v>
      </c>
      <c r="L76" s="20">
        <v>0.76279069767441865</v>
      </c>
      <c r="M76" s="20">
        <v>1.25</v>
      </c>
      <c r="N76" s="20">
        <v>0.61023255813953492</v>
      </c>
      <c r="O76" s="60">
        <v>0.47752355896750265</v>
      </c>
      <c r="P76" s="20">
        <v>0.62</v>
      </c>
      <c r="Q76" s="20">
        <f t="shared" si="1"/>
        <v>0.77019928865726239</v>
      </c>
      <c r="R76" s="22">
        <v>2.7378048780487805</v>
      </c>
      <c r="S76" s="22">
        <v>2.9762766485213628</v>
      </c>
      <c r="T76" s="20">
        <v>0.9198758050293957</v>
      </c>
      <c r="U76" s="23">
        <v>78.599999999999994</v>
      </c>
      <c r="V76" s="23">
        <v>85.9</v>
      </c>
      <c r="W76" s="20">
        <v>0.91501746216530833</v>
      </c>
      <c r="X76" s="23"/>
      <c r="Y76" s="23"/>
      <c r="Z76" s="20"/>
      <c r="AA76" s="20">
        <v>0.91501746216530833</v>
      </c>
      <c r="AE76" s="19">
        <f t="shared" si="2"/>
        <v>5</v>
      </c>
      <c r="AF76" s="19">
        <v>1</v>
      </c>
      <c r="AG76" s="19">
        <v>1</v>
      </c>
      <c r="AH76" s="19">
        <v>1</v>
      </c>
      <c r="AI76" s="19">
        <v>1</v>
      </c>
      <c r="AJ76" s="19">
        <f t="shared" si="3"/>
        <v>1</v>
      </c>
      <c r="AK76" s="19">
        <v>0</v>
      </c>
      <c r="AL76" s="19">
        <v>0</v>
      </c>
      <c r="AM76" s="19"/>
      <c r="AO76" s="53">
        <v>5</v>
      </c>
      <c r="AP76" s="53">
        <v>1</v>
      </c>
      <c r="AQ76" s="53">
        <v>1</v>
      </c>
      <c r="AR76" s="53">
        <v>1</v>
      </c>
      <c r="AS76" s="53">
        <v>1</v>
      </c>
      <c r="AT76" s="53">
        <f t="shared" si="4"/>
        <v>1</v>
      </c>
      <c r="AU76" s="53">
        <v>0</v>
      </c>
      <c r="AV76" s="53">
        <v>0</v>
      </c>
      <c r="AW76" s="53">
        <v>0</v>
      </c>
    </row>
    <row r="77" spans="1:49" x14ac:dyDescent="0.4">
      <c r="A77" s="19" t="s">
        <v>89</v>
      </c>
      <c r="B77" s="61">
        <f t="shared" si="5"/>
        <v>0.97009720994703785</v>
      </c>
      <c r="C77" s="20">
        <v>0.30434782608695654</v>
      </c>
      <c r="D77" s="20">
        <v>0.22645739155375705</v>
      </c>
      <c r="E77" s="20">
        <v>1.3439518312861503</v>
      </c>
      <c r="F77" s="20">
        <v>7.1428571428571425E-2</v>
      </c>
      <c r="G77" s="20">
        <v>0.22305632662502894</v>
      </c>
      <c r="H77" s="20">
        <v>0.32022661051281065</v>
      </c>
      <c r="I77" s="21">
        <v>2550.67</v>
      </c>
      <c r="J77" s="21">
        <v>3096.72</v>
      </c>
      <c r="K77" s="20">
        <v>0.82366826836136309</v>
      </c>
      <c r="L77" s="20">
        <v>1.7047619047619047</v>
      </c>
      <c r="M77" s="20">
        <v>1.5</v>
      </c>
      <c r="N77" s="20">
        <v>1.1365079365079365</v>
      </c>
      <c r="O77" s="60">
        <v>0.68147863053480517</v>
      </c>
      <c r="P77" s="20">
        <v>0.62</v>
      </c>
      <c r="Q77" s="20">
        <f t="shared" si="1"/>
        <v>1.0991590815077503</v>
      </c>
      <c r="R77" s="22">
        <v>3.553072625698324</v>
      </c>
      <c r="S77" s="22">
        <v>3.1</v>
      </c>
      <c r="T77" s="20">
        <v>1.1461524599026851</v>
      </c>
      <c r="U77" s="23">
        <v>79</v>
      </c>
      <c r="V77" s="23">
        <v>85.775000000000006</v>
      </c>
      <c r="W77" s="20">
        <v>0.9210142815505683</v>
      </c>
      <c r="X77" s="23"/>
      <c r="Y77" s="23"/>
      <c r="Z77" s="20"/>
      <c r="AA77" s="20">
        <v>0.9210142815505683</v>
      </c>
      <c r="AE77" s="19">
        <f t="shared" si="2"/>
        <v>1</v>
      </c>
      <c r="AF77" s="19">
        <v>0</v>
      </c>
      <c r="AG77" s="19">
        <v>1</v>
      </c>
      <c r="AH77" s="19">
        <v>0</v>
      </c>
      <c r="AI77" s="19">
        <v>0</v>
      </c>
      <c r="AJ77" s="19">
        <f t="shared" si="3"/>
        <v>0</v>
      </c>
      <c r="AK77" s="19">
        <v>0</v>
      </c>
      <c r="AL77" s="19">
        <v>0</v>
      </c>
      <c r="AM77" s="19"/>
      <c r="AO77" s="53">
        <v>2</v>
      </c>
      <c r="AP77" s="53">
        <v>0</v>
      </c>
      <c r="AQ77" s="53">
        <v>1</v>
      </c>
      <c r="AR77" s="53">
        <v>1</v>
      </c>
      <c r="AS77" s="53">
        <v>0</v>
      </c>
      <c r="AT77" s="53">
        <f t="shared" si="4"/>
        <v>0</v>
      </c>
      <c r="AU77" s="53">
        <v>0</v>
      </c>
      <c r="AV77" s="53">
        <v>0</v>
      </c>
      <c r="AW77" s="53">
        <v>0</v>
      </c>
    </row>
    <row r="78" spans="1:49" x14ac:dyDescent="0.4">
      <c r="A78" s="19" t="s">
        <v>90</v>
      </c>
      <c r="B78" s="62">
        <f t="shared" si="5"/>
        <v>1.0106069663936792</v>
      </c>
      <c r="C78" s="20">
        <v>0.25</v>
      </c>
      <c r="D78" s="20">
        <v>0.25294289880013388</v>
      </c>
      <c r="E78" s="20">
        <v>0.98836536303610867</v>
      </c>
      <c r="F78" s="20">
        <v>0.17499999999999999</v>
      </c>
      <c r="G78" s="20">
        <v>0.23555632662502893</v>
      </c>
      <c r="H78" s="20">
        <v>0.74292209641464768</v>
      </c>
      <c r="I78" s="21">
        <v>4585.1549999999997</v>
      </c>
      <c r="J78" s="21">
        <v>3096.72</v>
      </c>
      <c r="K78" s="20">
        <v>1.4806488801054019</v>
      </c>
      <c r="L78" s="20">
        <v>1.0595238095238095</v>
      </c>
      <c r="M78" s="20">
        <v>1.25</v>
      </c>
      <c r="N78" s="20">
        <v>0.84761904761904761</v>
      </c>
      <c r="O78" s="60">
        <v>0.59706939694264449</v>
      </c>
      <c r="P78" s="20">
        <v>0.62</v>
      </c>
      <c r="Q78" s="20">
        <f t="shared" si="1"/>
        <v>0.96301515635910406</v>
      </c>
      <c r="R78" s="22">
        <v>3.3146067415730336</v>
      </c>
      <c r="S78" s="22">
        <v>3.0702861594873645</v>
      </c>
      <c r="T78" s="20">
        <v>1.0795758341061155</v>
      </c>
      <c r="U78" s="23">
        <v>84.5</v>
      </c>
      <c r="V78" s="23">
        <v>86.924999999999997</v>
      </c>
      <c r="W78" s="20">
        <v>0.97210238711532937</v>
      </c>
      <c r="X78" s="23"/>
      <c r="Y78" s="23"/>
      <c r="Z78" s="20"/>
      <c r="AA78" s="20">
        <v>0.97210238711532937</v>
      </c>
      <c r="AE78" s="19">
        <f t="shared" si="2"/>
        <v>1</v>
      </c>
      <c r="AF78" s="19">
        <v>0</v>
      </c>
      <c r="AG78" s="19">
        <v>1</v>
      </c>
      <c r="AH78" s="19">
        <v>0</v>
      </c>
      <c r="AI78" s="19">
        <v>0</v>
      </c>
      <c r="AJ78" s="19">
        <f t="shared" si="3"/>
        <v>0</v>
      </c>
      <c r="AK78" s="19">
        <v>0</v>
      </c>
      <c r="AL78" s="19">
        <v>0</v>
      </c>
      <c r="AM78" s="19"/>
      <c r="AO78" s="53">
        <v>1</v>
      </c>
      <c r="AP78" s="53">
        <v>0</v>
      </c>
      <c r="AQ78" s="53">
        <v>0</v>
      </c>
      <c r="AR78" s="53">
        <v>0</v>
      </c>
      <c r="AS78" s="53">
        <v>1</v>
      </c>
      <c r="AT78" s="53">
        <f t="shared" si="4"/>
        <v>0</v>
      </c>
      <c r="AU78" s="53">
        <v>0</v>
      </c>
      <c r="AV78" s="53">
        <v>0</v>
      </c>
      <c r="AW78" s="53">
        <v>0</v>
      </c>
    </row>
    <row r="79" spans="1:49" x14ac:dyDescent="0.4">
      <c r="A79" s="19" t="s">
        <v>91</v>
      </c>
      <c r="B79" s="61">
        <f t="shared" si="5"/>
        <v>0.80081331576391601</v>
      </c>
      <c r="C79" s="20">
        <v>0.13253012048192772</v>
      </c>
      <c r="D79" s="20">
        <v>0.21800000000000003</v>
      </c>
      <c r="E79" s="20">
        <v>0.60793633248590695</v>
      </c>
      <c r="F79" s="20">
        <v>0.12820512820512819</v>
      </c>
      <c r="G79" s="20">
        <v>0.32350000000000001</v>
      </c>
      <c r="H79" s="20">
        <v>0.39630642412713507</v>
      </c>
      <c r="I79" s="21">
        <v>3840.3</v>
      </c>
      <c r="J79" s="21">
        <v>3148.2197999999999</v>
      </c>
      <c r="K79" s="20">
        <v>1.2198322366182948</v>
      </c>
      <c r="L79" s="20">
        <v>1.1794871794871795</v>
      </c>
      <c r="M79" s="20">
        <v>1.3057324840764331</v>
      </c>
      <c r="N79" s="20">
        <v>0.90331457160725459</v>
      </c>
      <c r="O79" s="60">
        <v>0.31032431885902567</v>
      </c>
      <c r="P79" s="20">
        <v>0.62</v>
      </c>
      <c r="Q79" s="20">
        <f t="shared" si="1"/>
        <v>0.50052309493391234</v>
      </c>
      <c r="R79" s="22">
        <v>2.9619565217391304</v>
      </c>
      <c r="S79" s="22">
        <v>3.0292651249787932</v>
      </c>
      <c r="T79" s="20">
        <v>0.97778055057490754</v>
      </c>
      <c r="U79" s="23">
        <v>89.5</v>
      </c>
      <c r="V79" s="23">
        <v>89.5</v>
      </c>
      <c r="W79" s="20">
        <v>1</v>
      </c>
      <c r="X79" s="23"/>
      <c r="Y79" s="23"/>
      <c r="Z79" s="20"/>
      <c r="AA79" s="20">
        <v>1</v>
      </c>
      <c r="AE79" s="19">
        <f t="shared" si="2"/>
        <v>3</v>
      </c>
      <c r="AF79" s="19">
        <v>1</v>
      </c>
      <c r="AG79" s="19">
        <v>1</v>
      </c>
      <c r="AH79" s="19">
        <v>0</v>
      </c>
      <c r="AI79" s="19">
        <v>0</v>
      </c>
      <c r="AJ79" s="19">
        <f t="shared" si="3"/>
        <v>1</v>
      </c>
      <c r="AK79" s="19">
        <v>0</v>
      </c>
      <c r="AL79" s="19">
        <v>0</v>
      </c>
      <c r="AM79" s="19"/>
      <c r="AO79" s="53">
        <v>3</v>
      </c>
      <c r="AP79" s="53">
        <v>1</v>
      </c>
      <c r="AQ79" s="53">
        <v>1</v>
      </c>
      <c r="AR79" s="53">
        <v>0</v>
      </c>
      <c r="AS79" s="53">
        <v>0</v>
      </c>
      <c r="AT79" s="53">
        <f t="shared" si="4"/>
        <v>1</v>
      </c>
      <c r="AU79" s="53">
        <v>0</v>
      </c>
      <c r="AV79" s="53">
        <v>0</v>
      </c>
      <c r="AW79" s="53">
        <v>0</v>
      </c>
    </row>
    <row r="80" spans="1:49" x14ac:dyDescent="0.4">
      <c r="A80" s="19" t="s">
        <v>92</v>
      </c>
      <c r="B80" s="61">
        <f t="shared" si="5"/>
        <v>0.85063236466635406</v>
      </c>
      <c r="C80" s="20">
        <v>0.17647058823529413</v>
      </c>
      <c r="D80" s="20">
        <v>0.35000000000000003</v>
      </c>
      <c r="E80" s="20">
        <v>0.50420168067226889</v>
      </c>
      <c r="F80" s="20">
        <v>0.17307692307692307</v>
      </c>
      <c r="G80" s="20">
        <v>0.22272727272727272</v>
      </c>
      <c r="H80" s="20">
        <v>0.77708006279434849</v>
      </c>
      <c r="I80" s="21">
        <v>2472.38</v>
      </c>
      <c r="J80" s="21">
        <v>3215.2031999999999</v>
      </c>
      <c r="K80" s="20">
        <v>0.76896539540642417</v>
      </c>
      <c r="L80" s="20">
        <v>1.4100719424460431</v>
      </c>
      <c r="M80" s="20">
        <v>1.27725</v>
      </c>
      <c r="N80" s="20">
        <v>1.103990559754193</v>
      </c>
      <c r="O80" s="60">
        <v>0.64463335608224059</v>
      </c>
      <c r="P80" s="20">
        <v>0.62</v>
      </c>
      <c r="Q80" s="20">
        <f t="shared" si="1"/>
        <v>1.0397312194874848</v>
      </c>
      <c r="R80" s="22">
        <v>2.3214285714285716</v>
      </c>
      <c r="S80" s="22">
        <v>2.9082004325761845</v>
      </c>
      <c r="T80" s="20">
        <v>0.79823541232753681</v>
      </c>
      <c r="U80" s="23">
        <v>86.6</v>
      </c>
      <c r="V80" s="23">
        <v>90</v>
      </c>
      <c r="W80" s="20">
        <v>0.9622222222222222</v>
      </c>
      <c r="X80" s="23"/>
      <c r="Y80" s="23"/>
      <c r="Z80" s="20"/>
      <c r="AA80" s="20">
        <v>0.9622222222222222</v>
      </c>
      <c r="AE80" s="19">
        <f t="shared" si="2"/>
        <v>4</v>
      </c>
      <c r="AF80" s="19">
        <v>1</v>
      </c>
      <c r="AG80" s="19">
        <v>1</v>
      </c>
      <c r="AH80" s="19">
        <v>1</v>
      </c>
      <c r="AI80" s="19">
        <v>0</v>
      </c>
      <c r="AJ80" s="19">
        <f t="shared" si="3"/>
        <v>0</v>
      </c>
      <c r="AK80" s="19">
        <v>1</v>
      </c>
      <c r="AL80" s="19">
        <v>0</v>
      </c>
      <c r="AM80" s="19"/>
      <c r="AO80" s="53">
        <v>3</v>
      </c>
      <c r="AP80" s="53">
        <v>1</v>
      </c>
      <c r="AQ80" s="53">
        <v>0</v>
      </c>
      <c r="AR80" s="53">
        <v>1</v>
      </c>
      <c r="AS80" s="53">
        <v>0</v>
      </c>
      <c r="AT80" s="53">
        <f t="shared" si="4"/>
        <v>0</v>
      </c>
      <c r="AU80" s="53">
        <v>1</v>
      </c>
      <c r="AV80" s="53">
        <v>0</v>
      </c>
      <c r="AW80" s="53">
        <v>0</v>
      </c>
    </row>
    <row r="81" spans="1:49" x14ac:dyDescent="0.4">
      <c r="A81" s="19" t="s">
        <v>93</v>
      </c>
      <c r="B81" s="63">
        <v>0.38300000000000001</v>
      </c>
      <c r="C81" s="20">
        <v>0</v>
      </c>
      <c r="D81" s="20">
        <v>0.2594794206224007</v>
      </c>
      <c r="E81" s="20">
        <v>0</v>
      </c>
      <c r="F81" s="20">
        <v>0</v>
      </c>
      <c r="G81" s="20">
        <v>0.22305632662502894</v>
      </c>
      <c r="H81" s="20">
        <v>0</v>
      </c>
      <c r="I81" s="21" t="s">
        <v>94</v>
      </c>
      <c r="J81" s="21">
        <v>3231.36</v>
      </c>
      <c r="K81" s="20"/>
      <c r="L81" s="20">
        <v>0.5</v>
      </c>
      <c r="M81" s="20">
        <v>1.25</v>
      </c>
      <c r="N81" s="20">
        <v>0.4</v>
      </c>
      <c r="O81" s="60">
        <v>0.1858058509685967</v>
      </c>
      <c r="P81" s="20">
        <v>0.62</v>
      </c>
      <c r="Q81" s="20">
        <f t="shared" si="1"/>
        <v>0.29968685640096243</v>
      </c>
      <c r="R81" s="22">
        <v>1.5714285714285714</v>
      </c>
      <c r="S81" s="22">
        <v>2.7399208626837117</v>
      </c>
      <c r="T81" s="20">
        <v>0.57353064200890114</v>
      </c>
      <c r="U81" s="23">
        <v>89.6</v>
      </c>
      <c r="V81" s="23">
        <v>87.2</v>
      </c>
      <c r="W81" s="20">
        <v>1.0275229357798163</v>
      </c>
      <c r="X81" s="23"/>
      <c r="Y81" s="23"/>
      <c r="Z81" s="20"/>
      <c r="AA81" s="20">
        <v>1.0275229357798163</v>
      </c>
      <c r="AE81" s="19">
        <f t="shared" si="2"/>
        <v>6</v>
      </c>
      <c r="AF81" s="19">
        <v>1</v>
      </c>
      <c r="AG81" s="19">
        <v>1</v>
      </c>
      <c r="AH81" s="19">
        <v>1</v>
      </c>
      <c r="AI81" s="19">
        <v>1</v>
      </c>
      <c r="AJ81" s="19">
        <f t="shared" si="3"/>
        <v>1</v>
      </c>
      <c r="AK81" s="19">
        <v>1</v>
      </c>
      <c r="AL81" s="19">
        <v>0</v>
      </c>
      <c r="AM81" s="19"/>
      <c r="AO81" s="53">
        <v>4</v>
      </c>
      <c r="AP81" s="53">
        <v>1</v>
      </c>
      <c r="AQ81" s="53">
        <v>1</v>
      </c>
      <c r="AR81" s="53">
        <v>0</v>
      </c>
      <c r="AS81" s="53">
        <v>1</v>
      </c>
      <c r="AT81" s="53">
        <f t="shared" si="4"/>
        <v>1</v>
      </c>
      <c r="AU81" s="53">
        <v>1</v>
      </c>
      <c r="AV81" s="53">
        <v>0</v>
      </c>
      <c r="AW81" s="53">
        <v>0</v>
      </c>
    </row>
    <row r="82" spans="1:49" x14ac:dyDescent="0.4">
      <c r="A82" s="19" t="s">
        <v>95</v>
      </c>
      <c r="B82" s="61">
        <f t="shared" si="5"/>
        <v>0.86889801528224331</v>
      </c>
      <c r="C82" s="20">
        <v>0.28000000000000003</v>
      </c>
      <c r="D82" s="20">
        <v>0.24050000000000002</v>
      </c>
      <c r="E82" s="20">
        <v>1.1642411642411643</v>
      </c>
      <c r="F82" s="20">
        <v>0.13333333333333333</v>
      </c>
      <c r="G82" s="20">
        <v>0.20249999999999999</v>
      </c>
      <c r="H82" s="20">
        <v>0.65843621399176955</v>
      </c>
      <c r="I82" s="21">
        <v>1810</v>
      </c>
      <c r="J82" s="21">
        <v>3298.68</v>
      </c>
      <c r="K82" s="20">
        <v>0.54870433021693532</v>
      </c>
      <c r="L82" s="20">
        <v>1.28125</v>
      </c>
      <c r="M82" s="20">
        <v>1.25</v>
      </c>
      <c r="N82" s="20">
        <v>1.0249999999999999</v>
      </c>
      <c r="O82" s="60">
        <v>0.55634880163182054</v>
      </c>
      <c r="P82" s="20">
        <v>0.62</v>
      </c>
      <c r="Q82" s="20">
        <f t="shared" si="1"/>
        <v>0.89733677682551705</v>
      </c>
      <c r="R82" s="22">
        <v>2.6097560975609757</v>
      </c>
      <c r="S82" s="22">
        <v>3.0409625293503781</v>
      </c>
      <c r="T82" s="20">
        <v>0.85820067573094416</v>
      </c>
      <c r="U82" s="23">
        <v>80.5</v>
      </c>
      <c r="V82" s="23">
        <v>86.525000000000006</v>
      </c>
      <c r="W82" s="20">
        <v>0.93036694596937297</v>
      </c>
      <c r="X82" s="23"/>
      <c r="Y82" s="23"/>
      <c r="Z82" s="20"/>
      <c r="AA82" s="20">
        <v>0.93036694596937297</v>
      </c>
      <c r="AE82" s="19">
        <f t="shared" si="2"/>
        <v>2</v>
      </c>
      <c r="AF82" s="19">
        <v>0</v>
      </c>
      <c r="AG82" s="19">
        <v>1</v>
      </c>
      <c r="AH82" s="19">
        <v>1</v>
      </c>
      <c r="AI82" s="19">
        <v>0</v>
      </c>
      <c r="AJ82" s="19">
        <f t="shared" si="3"/>
        <v>0</v>
      </c>
      <c r="AK82" s="19">
        <v>0</v>
      </c>
      <c r="AL82" s="19">
        <v>0</v>
      </c>
      <c r="AM82" s="19"/>
      <c r="AO82" s="53">
        <v>2</v>
      </c>
      <c r="AP82" s="53">
        <v>0</v>
      </c>
      <c r="AQ82" s="53">
        <v>1</v>
      </c>
      <c r="AR82" s="53">
        <v>1</v>
      </c>
      <c r="AS82" s="53">
        <v>0</v>
      </c>
      <c r="AT82" s="53">
        <f t="shared" si="4"/>
        <v>0</v>
      </c>
      <c r="AU82" s="53">
        <v>0</v>
      </c>
      <c r="AV82" s="53">
        <v>0</v>
      </c>
      <c r="AW82" s="53">
        <v>0</v>
      </c>
    </row>
    <row r="83" spans="1:49" x14ac:dyDescent="0.4">
      <c r="A83" s="19" t="s">
        <v>96</v>
      </c>
      <c r="B83" s="63">
        <f t="shared" si="5"/>
        <v>0.60669764045795149</v>
      </c>
      <c r="C83" s="20">
        <v>0</v>
      </c>
      <c r="D83" s="20">
        <v>0.2594794206224007</v>
      </c>
      <c r="E83" s="20">
        <v>0</v>
      </c>
      <c r="F83" s="20">
        <v>0</v>
      </c>
      <c r="G83" s="20">
        <v>0.22305632662502894</v>
      </c>
      <c r="H83" s="20">
        <v>0</v>
      </c>
      <c r="I83" s="21">
        <v>5040</v>
      </c>
      <c r="J83" s="21">
        <v>3215.2031999999999</v>
      </c>
      <c r="K83" s="20">
        <v>1.5675525577979021</v>
      </c>
      <c r="L83" s="20">
        <v>0.86956521739130432</v>
      </c>
      <c r="M83" s="20">
        <v>1.25</v>
      </c>
      <c r="N83" s="20">
        <v>0.69565217391304346</v>
      </c>
      <c r="O83" s="60">
        <v>8.5396533823177065E-2</v>
      </c>
      <c r="P83" s="20">
        <v>0.62</v>
      </c>
      <c r="Q83" s="20">
        <f t="shared" si="1"/>
        <v>0.13773634487609204</v>
      </c>
      <c r="R83" s="22">
        <v>2.7749999999999999</v>
      </c>
      <c r="S83" s="22">
        <v>2.9813187121460771</v>
      </c>
      <c r="T83" s="20">
        <v>0.93079615698062668</v>
      </c>
      <c r="U83" s="23">
        <v>79</v>
      </c>
      <c r="V83" s="23">
        <v>86.325000000000003</v>
      </c>
      <c r="W83" s="20">
        <v>0.91514624963799596</v>
      </c>
      <c r="X83" s="23"/>
      <c r="Y83" s="23"/>
      <c r="Z83" s="20"/>
      <c r="AA83" s="20">
        <v>0.91514624963799596</v>
      </c>
      <c r="AE83" s="19">
        <f t="shared" si="2"/>
        <v>4</v>
      </c>
      <c r="AF83" s="19">
        <v>1</v>
      </c>
      <c r="AG83" s="19">
        <v>1</v>
      </c>
      <c r="AH83" s="19">
        <v>0</v>
      </c>
      <c r="AI83" s="19">
        <v>1</v>
      </c>
      <c r="AJ83" s="19">
        <f t="shared" si="3"/>
        <v>1</v>
      </c>
      <c r="AK83" s="19">
        <v>0</v>
      </c>
      <c r="AL83" s="19">
        <v>0</v>
      </c>
      <c r="AM83" s="19"/>
      <c r="AO83" s="53">
        <v>4</v>
      </c>
      <c r="AP83" s="53">
        <v>1</v>
      </c>
      <c r="AQ83" s="53">
        <v>1</v>
      </c>
      <c r="AR83" s="53">
        <v>0</v>
      </c>
      <c r="AS83" s="53">
        <v>1</v>
      </c>
      <c r="AT83" s="53">
        <f t="shared" si="4"/>
        <v>1</v>
      </c>
      <c r="AU83" s="53">
        <v>0</v>
      </c>
      <c r="AV83" s="53">
        <v>0</v>
      </c>
      <c r="AW83" s="53">
        <v>0</v>
      </c>
    </row>
    <row r="84" spans="1:49" x14ac:dyDescent="0.4">
      <c r="A84" s="19" t="s">
        <v>97</v>
      </c>
      <c r="B84" s="61">
        <f t="shared" si="5"/>
        <v>0.8731641295314857</v>
      </c>
      <c r="C84" s="20">
        <v>0.23529411764705882</v>
      </c>
      <c r="D84" s="20">
        <v>0.36176470588235293</v>
      </c>
      <c r="E84" s="20">
        <v>0.65040650406504064</v>
      </c>
      <c r="F84" s="20">
        <v>0.15942028985507245</v>
      </c>
      <c r="G84" s="20">
        <v>0.21555632662502894</v>
      </c>
      <c r="H84" s="20">
        <v>0.73957601871919099</v>
      </c>
      <c r="I84" s="21">
        <v>3670.1849999999999</v>
      </c>
      <c r="J84" s="21">
        <v>3231.36</v>
      </c>
      <c r="K84" s="20">
        <v>1.1358019533571004</v>
      </c>
      <c r="L84" s="20">
        <v>1.0867346938775511</v>
      </c>
      <c r="M84" s="20">
        <v>1.25</v>
      </c>
      <c r="N84" s="20">
        <v>0.8693877551020408</v>
      </c>
      <c r="O84" s="60">
        <v>0.49190635786103748</v>
      </c>
      <c r="P84" s="20">
        <v>0.62</v>
      </c>
      <c r="Q84" s="20">
        <f t="shared" si="1"/>
        <v>0.7933973513887701</v>
      </c>
      <c r="R84" s="22">
        <v>2.6901408450704225</v>
      </c>
      <c r="S84" s="22">
        <v>2.8273192366674511</v>
      </c>
      <c r="T84" s="20">
        <v>0.95148110980254208</v>
      </c>
      <c r="U84" s="23">
        <v>87.1</v>
      </c>
      <c r="V84" s="23">
        <v>89.6</v>
      </c>
      <c r="W84" s="20">
        <v>0.9720982142857143</v>
      </c>
      <c r="X84" s="23"/>
      <c r="Y84" s="23"/>
      <c r="Z84" s="20"/>
      <c r="AA84" s="20">
        <v>0.9720982142857143</v>
      </c>
      <c r="AE84" s="19">
        <f t="shared" si="2"/>
        <v>3</v>
      </c>
      <c r="AF84" s="19">
        <v>1</v>
      </c>
      <c r="AG84" s="19">
        <v>1</v>
      </c>
      <c r="AH84" s="19">
        <v>0</v>
      </c>
      <c r="AI84" s="19">
        <v>0</v>
      </c>
      <c r="AJ84" s="19">
        <f t="shared" si="3"/>
        <v>1</v>
      </c>
      <c r="AK84" s="19">
        <v>0</v>
      </c>
      <c r="AL84" s="19">
        <v>0</v>
      </c>
      <c r="AM84" s="19"/>
      <c r="AO84" s="53">
        <v>2</v>
      </c>
      <c r="AP84" s="53">
        <v>0</v>
      </c>
      <c r="AQ84" s="53">
        <v>0</v>
      </c>
      <c r="AR84" s="53">
        <v>0</v>
      </c>
      <c r="AS84" s="53">
        <v>1</v>
      </c>
      <c r="AT84" s="53">
        <f t="shared" si="4"/>
        <v>1</v>
      </c>
      <c r="AU84" s="53">
        <v>0</v>
      </c>
      <c r="AV84" s="53">
        <v>0</v>
      </c>
      <c r="AW84" s="53">
        <v>0</v>
      </c>
    </row>
    <row r="85" spans="1:49" x14ac:dyDescent="0.4">
      <c r="A85" s="19" t="s">
        <v>98</v>
      </c>
      <c r="B85" s="63">
        <f t="shared" si="5"/>
        <v>0.72910781801594371</v>
      </c>
      <c r="C85" s="20">
        <v>0.21739130434782608</v>
      </c>
      <c r="D85" s="20">
        <v>0.23568099403822912</v>
      </c>
      <c r="E85" s="20">
        <v>0.92239641654160576</v>
      </c>
      <c r="F85" s="20">
        <v>8.771929824561403E-2</v>
      </c>
      <c r="G85" s="20">
        <v>0.20598542678695353</v>
      </c>
      <c r="H85" s="20">
        <v>0.4258519625096599</v>
      </c>
      <c r="I85" s="21">
        <v>0</v>
      </c>
      <c r="J85" s="21">
        <v>3096.72</v>
      </c>
      <c r="K85" s="20">
        <v>0</v>
      </c>
      <c r="L85" s="20">
        <v>1.3484848484848484</v>
      </c>
      <c r="M85" s="20">
        <v>1.3851851851851851</v>
      </c>
      <c r="N85" s="20">
        <v>0.97350510452114736</v>
      </c>
      <c r="O85" s="60">
        <v>0.54970244491710696</v>
      </c>
      <c r="P85" s="20">
        <v>0.62</v>
      </c>
      <c r="Q85" s="20">
        <f t="shared" si="1"/>
        <v>0.88661684664049512</v>
      </c>
      <c r="R85" s="22">
        <v>2.7134831460674156</v>
      </c>
      <c r="S85" s="22">
        <v>2.9722852037689829</v>
      </c>
      <c r="T85" s="20">
        <v>0.91292825554782042</v>
      </c>
      <c r="U85" s="23">
        <v>85.4</v>
      </c>
      <c r="V85" s="23">
        <v>86.924999999999997</v>
      </c>
      <c r="W85" s="20">
        <v>0.98245614035087725</v>
      </c>
      <c r="X85" s="23"/>
      <c r="Y85" s="23"/>
      <c r="Z85" s="20"/>
      <c r="AA85" s="20">
        <v>0.98245614035087725</v>
      </c>
      <c r="AE85" s="19">
        <f t="shared" si="2"/>
        <v>2</v>
      </c>
      <c r="AF85" s="19">
        <v>0</v>
      </c>
      <c r="AG85" s="19">
        <v>1</v>
      </c>
      <c r="AH85" s="19">
        <v>1</v>
      </c>
      <c r="AI85" s="19">
        <v>0</v>
      </c>
      <c r="AJ85" s="19">
        <f t="shared" si="3"/>
        <v>0</v>
      </c>
      <c r="AK85" s="19">
        <v>0</v>
      </c>
      <c r="AL85" s="19">
        <v>0</v>
      </c>
      <c r="AM85" s="19"/>
      <c r="AO85" s="53">
        <v>2</v>
      </c>
      <c r="AP85" s="53">
        <v>0</v>
      </c>
      <c r="AQ85" s="53">
        <v>1</v>
      </c>
      <c r="AR85" s="53">
        <v>1</v>
      </c>
      <c r="AS85" s="53">
        <v>0</v>
      </c>
      <c r="AT85" s="53">
        <f t="shared" si="4"/>
        <v>0</v>
      </c>
      <c r="AU85" s="53">
        <v>0</v>
      </c>
      <c r="AV85" s="53">
        <v>0</v>
      </c>
      <c r="AW85" s="53">
        <v>0</v>
      </c>
    </row>
    <row r="86" spans="1:49" x14ac:dyDescent="0.4">
      <c r="A86" s="19" t="s">
        <v>99</v>
      </c>
      <c r="B86" s="63">
        <f t="shared" si="5"/>
        <v>0.76744069603497522</v>
      </c>
      <c r="C86" s="20">
        <v>0.15</v>
      </c>
      <c r="D86" s="20">
        <v>0.23892774728498234</v>
      </c>
      <c r="E86" s="20">
        <v>0.62780485608934611</v>
      </c>
      <c r="F86" s="20">
        <v>0.11764705882352941</v>
      </c>
      <c r="G86" s="20">
        <v>0.21555632662502894</v>
      </c>
      <c r="H86" s="20">
        <v>0.54578337210293248</v>
      </c>
      <c r="I86" s="21">
        <v>2736</v>
      </c>
      <c r="J86" s="21">
        <v>3164.04</v>
      </c>
      <c r="K86" s="20">
        <v>0.8647172602116282</v>
      </c>
      <c r="L86" s="20">
        <v>0.86138613861386137</v>
      </c>
      <c r="M86" s="20">
        <v>1.2509428104575164</v>
      </c>
      <c r="N86" s="20">
        <v>0.68858954335316125</v>
      </c>
      <c r="O86" s="60">
        <v>0.52200828245741371</v>
      </c>
      <c r="P86" s="20">
        <v>0.62</v>
      </c>
      <c r="Q86" s="20">
        <f t="shared" si="1"/>
        <v>0.84194884267324788</v>
      </c>
      <c r="R86" s="22">
        <v>2.2873563218390807</v>
      </c>
      <c r="S86" s="22">
        <v>2.8714913755042244</v>
      </c>
      <c r="T86" s="20">
        <v>0.79657433114784415</v>
      </c>
      <c r="U86" s="23">
        <v>90.6</v>
      </c>
      <c r="V86" s="23">
        <v>90</v>
      </c>
      <c r="W86" s="20">
        <v>1.0066666666666666</v>
      </c>
      <c r="X86" s="23"/>
      <c r="Y86" s="23"/>
      <c r="Z86" s="20"/>
      <c r="AA86" s="20">
        <v>1.0066666666666666</v>
      </c>
      <c r="AE86" s="19">
        <f t="shared" si="2"/>
        <v>4</v>
      </c>
      <c r="AF86" s="19">
        <v>1</v>
      </c>
      <c r="AG86" s="19">
        <v>1</v>
      </c>
      <c r="AH86" s="19">
        <v>0</v>
      </c>
      <c r="AI86" s="19">
        <v>1</v>
      </c>
      <c r="AJ86" s="19">
        <f t="shared" si="3"/>
        <v>0</v>
      </c>
      <c r="AK86" s="19">
        <v>1</v>
      </c>
      <c r="AL86" s="19">
        <v>0</v>
      </c>
      <c r="AM86" s="19"/>
      <c r="AO86" s="53">
        <v>5</v>
      </c>
      <c r="AP86" s="53">
        <v>1</v>
      </c>
      <c r="AQ86" s="53">
        <v>1</v>
      </c>
      <c r="AR86" s="53">
        <v>0</v>
      </c>
      <c r="AS86" s="53">
        <v>1</v>
      </c>
      <c r="AT86" s="53">
        <f t="shared" si="4"/>
        <v>1</v>
      </c>
      <c r="AU86" s="53">
        <v>1</v>
      </c>
      <c r="AV86" s="53">
        <v>0</v>
      </c>
      <c r="AW86" s="53">
        <v>0</v>
      </c>
    </row>
    <row r="87" spans="1:49" x14ac:dyDescent="0.4">
      <c r="A87" s="19" t="s">
        <v>100</v>
      </c>
      <c r="B87" s="62">
        <f t="shared" si="5"/>
        <v>1.1752739816379703</v>
      </c>
      <c r="C87" s="20">
        <v>0.38596491228070173</v>
      </c>
      <c r="D87" s="20">
        <v>0.24460956546680052</v>
      </c>
      <c r="E87" s="20">
        <v>1.577881517201283</v>
      </c>
      <c r="F87" s="20">
        <v>0.23076923076923078</v>
      </c>
      <c r="G87" s="20">
        <v>0.19</v>
      </c>
      <c r="H87" s="20">
        <v>1.2145748987854252</v>
      </c>
      <c r="I87" s="21">
        <v>3900</v>
      </c>
      <c r="J87" s="21">
        <v>3164.04</v>
      </c>
      <c r="K87" s="20">
        <v>1.2326013577578034</v>
      </c>
      <c r="L87" s="20">
        <v>1.6746031746031746</v>
      </c>
      <c r="M87" s="20">
        <v>1.5</v>
      </c>
      <c r="N87" s="20">
        <v>1.1164021164021165</v>
      </c>
      <c r="O87" s="60">
        <v>0.77820487620212431</v>
      </c>
      <c r="P87" s="20">
        <v>0.72000000000000008</v>
      </c>
      <c r="Q87" s="20">
        <f t="shared" si="1"/>
        <v>1.0808401058362835</v>
      </c>
      <c r="R87" s="22">
        <v>3.123222748815166</v>
      </c>
      <c r="S87" s="22">
        <v>3.0090265537406218</v>
      </c>
      <c r="T87" s="20">
        <v>1.0379512088162144</v>
      </c>
      <c r="U87" s="23">
        <v>87</v>
      </c>
      <c r="V87" s="23">
        <v>90</v>
      </c>
      <c r="W87" s="20">
        <v>0.96666666666666667</v>
      </c>
      <c r="X87" s="23"/>
      <c r="Y87" s="23"/>
      <c r="Z87" s="20"/>
      <c r="AA87" s="20">
        <v>0.96666666666666667</v>
      </c>
      <c r="AE87" s="19">
        <f t="shared" si="2"/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f t="shared" si="3"/>
        <v>0</v>
      </c>
      <c r="AK87" s="19">
        <v>0</v>
      </c>
      <c r="AL87" s="19">
        <v>0</v>
      </c>
      <c r="AM87" s="19"/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f t="shared" si="4"/>
        <v>0</v>
      </c>
      <c r="AU87" s="53">
        <v>0</v>
      </c>
      <c r="AV87" s="53">
        <v>0</v>
      </c>
      <c r="AW87" s="53">
        <v>0</v>
      </c>
    </row>
    <row r="88" spans="1:49" x14ac:dyDescent="0.4">
      <c r="A88" s="19" t="s">
        <v>101</v>
      </c>
      <c r="B88" s="61">
        <f t="shared" si="5"/>
        <v>0.90293493904550315</v>
      </c>
      <c r="C88" s="20">
        <v>0.16666666666666666</v>
      </c>
      <c r="D88" s="20">
        <v>0.27447942062240066</v>
      </c>
      <c r="E88" s="20">
        <v>0.60721006437837388</v>
      </c>
      <c r="F88" s="20">
        <v>0.17647058823529413</v>
      </c>
      <c r="G88" s="20">
        <v>0.23305632662502893</v>
      </c>
      <c r="H88" s="20">
        <v>0.75720144906953235</v>
      </c>
      <c r="I88" s="21">
        <v>3900</v>
      </c>
      <c r="J88" s="21">
        <v>3231.36</v>
      </c>
      <c r="K88" s="20">
        <v>1.2069221628045157</v>
      </c>
      <c r="L88" s="20">
        <v>1.4390243902439024</v>
      </c>
      <c r="M88" s="20">
        <v>1.2689166666666667</v>
      </c>
      <c r="N88" s="20">
        <v>1.1340574428926793</v>
      </c>
      <c r="O88" s="60">
        <v>0.42896095478622354</v>
      </c>
      <c r="P88" s="20">
        <v>0.62</v>
      </c>
      <c r="Q88" s="20">
        <f t="shared" si="1"/>
        <v>0.69187250771971542</v>
      </c>
      <c r="R88" s="22">
        <v>3.3898305084745761</v>
      </c>
      <c r="S88" s="22">
        <v>3.1</v>
      </c>
      <c r="T88" s="20">
        <v>1.0934937124111535</v>
      </c>
      <c r="U88" s="23">
        <v>70.2</v>
      </c>
      <c r="V88" s="23">
        <v>84.6</v>
      </c>
      <c r="W88" s="20">
        <v>0.82978723404255328</v>
      </c>
      <c r="X88" s="23"/>
      <c r="Y88" s="23"/>
      <c r="Z88" s="20"/>
      <c r="AA88" s="20">
        <v>0.82978723404255328</v>
      </c>
      <c r="AE88" s="19">
        <f t="shared" si="2"/>
        <v>3</v>
      </c>
      <c r="AF88" s="19">
        <v>1</v>
      </c>
      <c r="AG88" s="19">
        <v>1</v>
      </c>
      <c r="AH88" s="19">
        <v>0</v>
      </c>
      <c r="AI88" s="19">
        <v>0</v>
      </c>
      <c r="AJ88" s="19">
        <f t="shared" si="3"/>
        <v>1</v>
      </c>
      <c r="AK88" s="19">
        <v>0</v>
      </c>
      <c r="AL88" s="19">
        <v>0</v>
      </c>
      <c r="AM88" s="19"/>
      <c r="AO88" s="53">
        <v>2</v>
      </c>
      <c r="AP88" s="53">
        <v>1</v>
      </c>
      <c r="AQ88" s="53">
        <v>0</v>
      </c>
      <c r="AR88" s="53">
        <v>0</v>
      </c>
      <c r="AS88" s="53">
        <v>0</v>
      </c>
      <c r="AT88" s="53">
        <f t="shared" si="4"/>
        <v>1</v>
      </c>
      <c r="AU88" s="53">
        <v>0</v>
      </c>
      <c r="AV88" s="53">
        <v>0</v>
      </c>
      <c r="AW88" s="53">
        <v>0</v>
      </c>
    </row>
    <row r="89" spans="1:49" x14ac:dyDescent="0.4">
      <c r="A89" s="19" t="s">
        <v>102</v>
      </c>
      <c r="B89" s="63">
        <v>0.61399999999999999</v>
      </c>
      <c r="C89" s="20">
        <v>0</v>
      </c>
      <c r="D89" s="20">
        <v>0.27197942062240071</v>
      </c>
      <c r="E89" s="20">
        <v>0</v>
      </c>
      <c r="F89" s="20">
        <v>0</v>
      </c>
      <c r="G89" s="20">
        <v>0.22805632662502892</v>
      </c>
      <c r="H89" s="20">
        <v>0</v>
      </c>
      <c r="I89" s="21" t="s">
        <v>94</v>
      </c>
      <c r="J89" s="21">
        <v>3231.36</v>
      </c>
      <c r="K89" s="20"/>
      <c r="L89" s="20">
        <v>1.1041666666666667</v>
      </c>
      <c r="M89" s="20">
        <v>1.358974358974359</v>
      </c>
      <c r="N89" s="20">
        <v>0.8125</v>
      </c>
      <c r="O89" s="60">
        <v>0.65025354153251769</v>
      </c>
      <c r="P89" s="20">
        <v>0.69714299488959608</v>
      </c>
      <c r="Q89" s="20">
        <f t="shared" si="1"/>
        <v>0.93274055150693425</v>
      </c>
      <c r="R89" s="22">
        <v>3.2075471698113209</v>
      </c>
      <c r="S89" s="22">
        <v>3.1</v>
      </c>
      <c r="T89" s="20">
        <v>1.0346926354230068</v>
      </c>
      <c r="U89" s="23">
        <v>80.2</v>
      </c>
      <c r="V89" s="23">
        <v>88.7</v>
      </c>
      <c r="W89" s="20">
        <v>0.90417136414881627</v>
      </c>
      <c r="X89" s="23"/>
      <c r="Y89" s="23"/>
      <c r="Z89" s="20"/>
      <c r="AA89" s="20">
        <v>0.90417136414881627</v>
      </c>
      <c r="AE89" s="19">
        <f t="shared" si="2"/>
        <v>3</v>
      </c>
      <c r="AF89" s="19">
        <v>1</v>
      </c>
      <c r="AG89" s="19">
        <v>1</v>
      </c>
      <c r="AH89" s="19">
        <v>1</v>
      </c>
      <c r="AI89" s="19">
        <v>0</v>
      </c>
      <c r="AJ89" s="19">
        <f t="shared" si="3"/>
        <v>0</v>
      </c>
      <c r="AK89" s="19">
        <v>0</v>
      </c>
      <c r="AL89" s="19">
        <v>0</v>
      </c>
      <c r="AM89" s="19"/>
      <c r="AO89" s="53">
        <v>3</v>
      </c>
      <c r="AP89" s="53">
        <v>1</v>
      </c>
      <c r="AQ89" s="53">
        <v>1</v>
      </c>
      <c r="AR89" s="53">
        <v>0</v>
      </c>
      <c r="AS89" s="53">
        <v>1</v>
      </c>
      <c r="AT89" s="53">
        <f t="shared" si="4"/>
        <v>0</v>
      </c>
      <c r="AU89" s="53">
        <v>0</v>
      </c>
      <c r="AV89" s="53">
        <v>0</v>
      </c>
      <c r="AW89" s="53">
        <v>0</v>
      </c>
    </row>
    <row r="90" spans="1:49" x14ac:dyDescent="0.4">
      <c r="A90" s="19" t="s">
        <v>103</v>
      </c>
      <c r="B90" s="63">
        <f t="shared" si="5"/>
        <v>0.64660395884004662</v>
      </c>
      <c r="C90" s="20">
        <v>0.15384615384615385</v>
      </c>
      <c r="D90" s="20">
        <v>0.25900000000000001</v>
      </c>
      <c r="E90" s="20">
        <v>0.59400059400059402</v>
      </c>
      <c r="F90" s="20">
        <v>0</v>
      </c>
      <c r="G90" s="20">
        <v>0.22350000000000003</v>
      </c>
      <c r="H90" s="20">
        <v>0</v>
      </c>
      <c r="I90" s="21">
        <v>2480</v>
      </c>
      <c r="J90" s="21">
        <v>3231.36</v>
      </c>
      <c r="K90" s="20">
        <v>0.7674787086551792</v>
      </c>
      <c r="L90" s="20">
        <v>0.96666666666666667</v>
      </c>
      <c r="M90" s="20">
        <v>1.3029999999999999</v>
      </c>
      <c r="N90" s="20">
        <v>0.74187771808646719</v>
      </c>
      <c r="O90" s="60">
        <v>0.41713927620241265</v>
      </c>
      <c r="P90" s="20">
        <v>0.6070000000000001</v>
      </c>
      <c r="Q90" s="20">
        <f t="shared" si="1"/>
        <v>0.68721462306822501</v>
      </c>
      <c r="R90" s="22">
        <v>2.7586206896551726</v>
      </c>
      <c r="S90" s="22">
        <v>3.08</v>
      </c>
      <c r="T90" s="20">
        <v>0.8956560680698612</v>
      </c>
      <c r="U90" s="23">
        <v>75.599999999999994</v>
      </c>
      <c r="V90" s="23">
        <v>90</v>
      </c>
      <c r="W90" s="20">
        <v>0.84</v>
      </c>
      <c r="X90" s="23"/>
      <c r="Y90" s="23"/>
      <c r="Z90" s="20"/>
      <c r="AA90" s="20">
        <v>0.84</v>
      </c>
      <c r="AE90" s="19">
        <f t="shared" si="2"/>
        <v>5</v>
      </c>
      <c r="AF90" s="19">
        <v>1</v>
      </c>
      <c r="AG90" s="19">
        <v>1</v>
      </c>
      <c r="AH90" s="19">
        <v>1</v>
      </c>
      <c r="AI90" s="19">
        <v>1</v>
      </c>
      <c r="AJ90" s="19">
        <f t="shared" si="3"/>
        <v>1</v>
      </c>
      <c r="AK90" s="19">
        <v>0</v>
      </c>
      <c r="AL90" s="19">
        <v>0</v>
      </c>
      <c r="AM90" s="19"/>
      <c r="AO90" s="53">
        <v>5</v>
      </c>
      <c r="AP90" s="53">
        <v>1</v>
      </c>
      <c r="AQ90" s="53">
        <v>1</v>
      </c>
      <c r="AR90" s="53">
        <v>1</v>
      </c>
      <c r="AS90" s="53">
        <v>1</v>
      </c>
      <c r="AT90" s="53">
        <f t="shared" si="4"/>
        <v>1</v>
      </c>
      <c r="AU90" s="53">
        <v>0</v>
      </c>
      <c r="AV90" s="53">
        <v>0</v>
      </c>
      <c r="AW90" s="53">
        <v>0</v>
      </c>
    </row>
    <row r="91" spans="1:49" x14ac:dyDescent="0.4">
      <c r="A91" s="19" t="s">
        <v>104</v>
      </c>
      <c r="B91" s="63">
        <v>0.56100000000000005</v>
      </c>
      <c r="C91" s="20">
        <v>0</v>
      </c>
      <c r="D91" s="20">
        <v>0.2594794206224007</v>
      </c>
      <c r="E91" s="20">
        <v>0</v>
      </c>
      <c r="F91" s="20">
        <v>0</v>
      </c>
      <c r="G91" s="20">
        <v>0.21555632662502894</v>
      </c>
      <c r="H91" s="20">
        <v>0</v>
      </c>
      <c r="I91" s="21" t="s">
        <v>94</v>
      </c>
      <c r="J91" s="21">
        <v>3298.68</v>
      </c>
      <c r="K91" s="20"/>
      <c r="L91" s="20">
        <v>1.0909090909090908</v>
      </c>
      <c r="M91" s="20">
        <v>1.2859621212121213</v>
      </c>
      <c r="N91" s="20">
        <v>0.84832132526642579</v>
      </c>
      <c r="O91" s="60">
        <v>0.4533799533799534</v>
      </c>
      <c r="P91" s="20">
        <v>0.62</v>
      </c>
      <c r="Q91" s="20">
        <f t="shared" si="1"/>
        <v>0.73125798932250552</v>
      </c>
      <c r="R91" s="22">
        <v>2.625</v>
      </c>
      <c r="S91" s="22">
        <v>2.7657712028197659</v>
      </c>
      <c r="T91" s="20">
        <v>0.94910236874393428</v>
      </c>
      <c r="U91" s="23">
        <v>70.7</v>
      </c>
      <c r="V91" s="23">
        <v>84.525000000000006</v>
      </c>
      <c r="W91" s="20">
        <v>0.83643892339544512</v>
      </c>
      <c r="X91" s="23"/>
      <c r="Y91" s="23"/>
      <c r="Z91" s="20"/>
      <c r="AA91" s="20">
        <v>0.83643892339544512</v>
      </c>
      <c r="AE91" s="19">
        <f t="shared" si="2"/>
        <v>4</v>
      </c>
      <c r="AF91" s="19">
        <v>1</v>
      </c>
      <c r="AG91" s="19">
        <v>1</v>
      </c>
      <c r="AH91" s="19">
        <v>1</v>
      </c>
      <c r="AI91" s="19">
        <v>0</v>
      </c>
      <c r="AJ91" s="19">
        <f t="shared" si="3"/>
        <v>1</v>
      </c>
      <c r="AK91" s="19">
        <v>0</v>
      </c>
      <c r="AL91" s="19">
        <v>0</v>
      </c>
      <c r="AM91" s="19"/>
      <c r="AO91" s="53">
        <v>4</v>
      </c>
      <c r="AP91" s="53">
        <v>1</v>
      </c>
      <c r="AQ91" s="53">
        <v>1</v>
      </c>
      <c r="AR91" s="53">
        <v>0</v>
      </c>
      <c r="AS91" s="53">
        <v>1</v>
      </c>
      <c r="AT91" s="53">
        <f t="shared" si="4"/>
        <v>1</v>
      </c>
      <c r="AU91" s="53">
        <v>0</v>
      </c>
      <c r="AV91" s="53">
        <v>0</v>
      </c>
      <c r="AW91" s="53">
        <v>0</v>
      </c>
    </row>
    <row r="92" spans="1:49" x14ac:dyDescent="0.4">
      <c r="A92" s="19" t="s">
        <v>105</v>
      </c>
      <c r="B92" s="62">
        <f t="shared" si="5"/>
        <v>1.2514211759191116</v>
      </c>
      <c r="C92" s="20">
        <v>0.4838709677419355</v>
      </c>
      <c r="D92" s="20">
        <v>0.40799999999999997</v>
      </c>
      <c r="E92" s="20">
        <v>1.1859582542694498</v>
      </c>
      <c r="F92" s="20">
        <v>0.40425531914893614</v>
      </c>
      <c r="G92" s="20">
        <v>0.3085</v>
      </c>
      <c r="H92" s="20">
        <v>1.3103900134487396</v>
      </c>
      <c r="I92" s="21">
        <v>5025</v>
      </c>
      <c r="J92" s="21">
        <v>3844.68</v>
      </c>
      <c r="K92" s="20">
        <v>1.3070008427229314</v>
      </c>
      <c r="L92" s="20">
        <v>1.5573770491803278</v>
      </c>
      <c r="M92" s="20">
        <v>1.2832110705596107</v>
      </c>
      <c r="N92" s="20">
        <v>1.2136561824557459</v>
      </c>
      <c r="O92" s="60">
        <v>0.99287530640764243</v>
      </c>
      <c r="P92" s="20">
        <v>0.62</v>
      </c>
      <c r="Q92" s="20">
        <f t="shared" si="1"/>
        <v>1.6014117845284555</v>
      </c>
      <c r="R92" s="22">
        <v>3.5315789473684212</v>
      </c>
      <c r="S92" s="22">
        <v>3.1</v>
      </c>
      <c r="T92" s="20">
        <v>1.1392190152801358</v>
      </c>
      <c r="U92" s="23">
        <v>86.7</v>
      </c>
      <c r="V92" s="23">
        <v>86.5</v>
      </c>
      <c r="W92" s="20">
        <v>1.0023121387283238</v>
      </c>
      <c r="X92" s="23"/>
      <c r="Y92" s="23"/>
      <c r="Z92" s="20"/>
      <c r="AA92" s="20">
        <v>1.0023121387283238</v>
      </c>
      <c r="AE92" s="19">
        <f t="shared" si="2"/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f t="shared" si="3"/>
        <v>0</v>
      </c>
      <c r="AK92" s="19">
        <v>0</v>
      </c>
      <c r="AL92" s="19">
        <v>0</v>
      </c>
      <c r="AM92" s="19"/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f t="shared" si="4"/>
        <v>0</v>
      </c>
      <c r="AU92" s="53">
        <v>0</v>
      </c>
      <c r="AV92" s="53">
        <v>0</v>
      </c>
      <c r="AW92" s="53">
        <v>0</v>
      </c>
    </row>
    <row r="93" spans="1:49" x14ac:dyDescent="0.4">
      <c r="A93" s="19" t="s">
        <v>106</v>
      </c>
      <c r="B93" s="61">
        <f t="shared" si="5"/>
        <v>0.81726575885431318</v>
      </c>
      <c r="C93" s="20">
        <v>0.14285714285714285</v>
      </c>
      <c r="D93" s="20">
        <v>0.2594794206224007</v>
      </c>
      <c r="E93" s="20">
        <v>0.55055288205314457</v>
      </c>
      <c r="F93" s="20">
        <v>0</v>
      </c>
      <c r="G93" s="20">
        <v>0.21555632662502894</v>
      </c>
      <c r="H93" s="20">
        <v>0</v>
      </c>
      <c r="I93" s="21">
        <v>3510</v>
      </c>
      <c r="J93" s="21">
        <v>3298.68</v>
      </c>
      <c r="K93" s="20">
        <v>1.0640619884317364</v>
      </c>
      <c r="L93" s="20">
        <v>1.1428571428571428</v>
      </c>
      <c r="M93" s="20">
        <v>1.25</v>
      </c>
      <c r="N93" s="20">
        <v>0.91428571428571426</v>
      </c>
      <c r="O93" s="60">
        <v>0.78126635269492417</v>
      </c>
      <c r="P93" s="20">
        <v>0.62</v>
      </c>
      <c r="Q93" s="20">
        <f t="shared" si="1"/>
        <v>1.2601070204756841</v>
      </c>
      <c r="R93" s="22">
        <v>2.53125</v>
      </c>
      <c r="S93" s="22">
        <v>2.8791681745116686</v>
      </c>
      <c r="T93" s="20">
        <v>0.87916017633437527</v>
      </c>
      <c r="U93" s="23">
        <v>90.9</v>
      </c>
      <c r="V93" s="23">
        <v>86.35</v>
      </c>
      <c r="W93" s="20">
        <v>1.0526925303995369</v>
      </c>
      <c r="X93" s="23"/>
      <c r="Y93" s="23"/>
      <c r="Z93" s="20"/>
      <c r="AA93" s="20">
        <v>1.0526925303995369</v>
      </c>
      <c r="AE93" s="19">
        <f t="shared" si="2"/>
        <v>2</v>
      </c>
      <c r="AF93" s="19">
        <v>1</v>
      </c>
      <c r="AG93" s="19">
        <v>1</v>
      </c>
      <c r="AH93" s="19">
        <v>0</v>
      </c>
      <c r="AI93" s="19">
        <v>0</v>
      </c>
      <c r="AJ93" s="19">
        <f t="shared" si="3"/>
        <v>0</v>
      </c>
      <c r="AK93" s="19">
        <v>0</v>
      </c>
      <c r="AL93" s="19">
        <v>0</v>
      </c>
      <c r="AM93" s="19"/>
      <c r="AO93" s="53">
        <v>2</v>
      </c>
      <c r="AP93" s="53">
        <v>1</v>
      </c>
      <c r="AQ93" s="53">
        <v>1</v>
      </c>
      <c r="AR93" s="53">
        <v>0</v>
      </c>
      <c r="AS93" s="53">
        <v>0</v>
      </c>
      <c r="AT93" s="53">
        <f t="shared" si="4"/>
        <v>0</v>
      </c>
      <c r="AU93" s="53">
        <v>0</v>
      </c>
      <c r="AV93" s="53">
        <v>0</v>
      </c>
      <c r="AW93" s="53">
        <v>0</v>
      </c>
    </row>
    <row r="94" spans="1:49" x14ac:dyDescent="0.4">
      <c r="A94" s="19" t="s">
        <v>107</v>
      </c>
      <c r="B94" s="62">
        <f t="shared" si="5"/>
        <v>1.0839870521156958</v>
      </c>
      <c r="C94" s="20">
        <v>0.26041666666666669</v>
      </c>
      <c r="D94" s="20">
        <v>0.25952380952380955</v>
      </c>
      <c r="E94" s="20">
        <v>1.003440366972477</v>
      </c>
      <c r="F94" s="20">
        <v>0.22988505747126436</v>
      </c>
      <c r="G94" s="20">
        <v>0.25750000000000001</v>
      </c>
      <c r="H94" s="20">
        <v>0.89275750474277416</v>
      </c>
      <c r="I94" s="21">
        <v>4640.6450000000004</v>
      </c>
      <c r="J94" s="21">
        <v>3096.72</v>
      </c>
      <c r="K94" s="20">
        <v>1.4985678395205251</v>
      </c>
      <c r="L94" s="20">
        <v>1.5313653136531364</v>
      </c>
      <c r="M94" s="20">
        <v>1.2518303357314147</v>
      </c>
      <c r="N94" s="20">
        <v>1.2233010096838692</v>
      </c>
      <c r="O94" s="60">
        <v>0.64659202662833803</v>
      </c>
      <c r="P94" s="20">
        <v>0.62</v>
      </c>
      <c r="Q94" s="20">
        <f t="shared" si="1"/>
        <v>1.0428903655295776</v>
      </c>
      <c r="R94" s="22">
        <v>3.0843373493975905</v>
      </c>
      <c r="S94" s="22">
        <v>3.0734914439411254</v>
      </c>
      <c r="T94" s="20">
        <v>1.0035288549372232</v>
      </c>
      <c r="U94" s="23">
        <v>82</v>
      </c>
      <c r="V94" s="23">
        <v>88.8</v>
      </c>
      <c r="W94" s="20">
        <v>0.92342342342342343</v>
      </c>
      <c r="X94" s="23"/>
      <c r="Y94" s="23"/>
      <c r="Z94" s="20"/>
      <c r="AA94" s="20">
        <v>0.92342342342342343</v>
      </c>
      <c r="AE94" s="19">
        <f t="shared" si="2"/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 t="shared" si="3"/>
        <v>0</v>
      </c>
      <c r="AK94" s="19">
        <v>0</v>
      </c>
      <c r="AL94" s="19">
        <v>0</v>
      </c>
      <c r="AM94" s="19"/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f t="shared" si="4"/>
        <v>0</v>
      </c>
      <c r="AU94" s="53">
        <v>0</v>
      </c>
      <c r="AV94" s="53">
        <v>0</v>
      </c>
      <c r="AW94" s="53">
        <v>0</v>
      </c>
    </row>
    <row r="95" spans="1:49" x14ac:dyDescent="0.4">
      <c r="A95" s="19" t="s">
        <v>108</v>
      </c>
      <c r="B95" s="62">
        <f t="shared" si="5"/>
        <v>1.129890500598808</v>
      </c>
      <c r="C95" s="20">
        <v>0.27083333333333331</v>
      </c>
      <c r="D95" s="20">
        <v>0.29615384615384616</v>
      </c>
      <c r="E95" s="20">
        <v>0.91450216450216448</v>
      </c>
      <c r="F95" s="20">
        <v>0.32142857142857145</v>
      </c>
      <c r="G95" s="20">
        <v>0.21555632662502894</v>
      </c>
      <c r="H95" s="20">
        <v>1.491158141638369</v>
      </c>
      <c r="I95" s="21">
        <v>3705</v>
      </c>
      <c r="J95" s="21">
        <v>3231.36</v>
      </c>
      <c r="K95" s="20">
        <v>1.14657605466429</v>
      </c>
      <c r="L95" s="20">
        <v>1.3627906976744186</v>
      </c>
      <c r="M95" s="20">
        <v>1.3002146697388632</v>
      </c>
      <c r="N95" s="20">
        <v>1.0481274587896499</v>
      </c>
      <c r="O95" s="60">
        <v>0.76065422909947644</v>
      </c>
      <c r="P95" s="20">
        <v>0.62</v>
      </c>
      <c r="Q95" s="20">
        <f t="shared" si="1"/>
        <v>1.2268616598378652</v>
      </c>
      <c r="R95" s="22">
        <v>3.4334470989761092</v>
      </c>
      <c r="S95" s="22">
        <v>3.1</v>
      </c>
      <c r="T95" s="20">
        <v>1.107563580314874</v>
      </c>
      <c r="U95" s="23">
        <v>87.7</v>
      </c>
      <c r="V95" s="23">
        <v>90</v>
      </c>
      <c r="W95" s="20">
        <v>0.97444444444444445</v>
      </c>
      <c r="X95" s="23"/>
      <c r="Y95" s="23"/>
      <c r="Z95" s="20"/>
      <c r="AA95" s="20">
        <v>0.97444444444444445</v>
      </c>
      <c r="AE95" s="19">
        <f t="shared" si="2"/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f t="shared" si="3"/>
        <v>0</v>
      </c>
      <c r="AK95" s="19">
        <v>0</v>
      </c>
      <c r="AL95" s="19">
        <v>0</v>
      </c>
      <c r="AM95" s="19"/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f t="shared" si="4"/>
        <v>0</v>
      </c>
      <c r="AU95" s="53">
        <v>0</v>
      </c>
      <c r="AV95" s="53">
        <v>0</v>
      </c>
      <c r="AW95" s="53">
        <v>0</v>
      </c>
    </row>
    <row r="96" spans="1:49" x14ac:dyDescent="0.4">
      <c r="A96" s="19" t="s">
        <v>109</v>
      </c>
      <c r="B96" s="63">
        <v>0.32100000000000001</v>
      </c>
      <c r="C96" s="20">
        <v>0.1</v>
      </c>
      <c r="D96" s="20">
        <v>0.23800000000000004</v>
      </c>
      <c r="E96" s="20">
        <v>0.42016806722689071</v>
      </c>
      <c r="F96" s="20">
        <v>0</v>
      </c>
      <c r="G96" s="20">
        <v>0.21555632662502894</v>
      </c>
      <c r="H96" s="20">
        <v>0</v>
      </c>
      <c r="I96" s="21" t="s">
        <v>94</v>
      </c>
      <c r="J96" s="21">
        <v>3081.2363999999998</v>
      </c>
      <c r="K96" s="20"/>
      <c r="L96" s="20">
        <v>0.06</v>
      </c>
      <c r="M96" s="20">
        <v>1.25</v>
      </c>
      <c r="N96" s="20">
        <v>4.8000000000000001E-2</v>
      </c>
      <c r="O96" s="60">
        <v>7.3076923076923076E-3</v>
      </c>
      <c r="P96" s="20">
        <v>0.62</v>
      </c>
      <c r="Q96" s="20">
        <f t="shared" si="1"/>
        <v>1.1786600496277916E-2</v>
      </c>
      <c r="R96" s="22">
        <v>1.6666666666666667</v>
      </c>
      <c r="S96" s="22">
        <v>3.1</v>
      </c>
      <c r="T96" s="20">
        <v>0.5376344086021505</v>
      </c>
      <c r="U96" s="23">
        <v>75.5</v>
      </c>
      <c r="V96" s="23">
        <v>82.875</v>
      </c>
      <c r="W96" s="20">
        <v>0.91101055806938158</v>
      </c>
      <c r="X96" s="23"/>
      <c r="Y96" s="23"/>
      <c r="Z96" s="20"/>
      <c r="AA96" s="20">
        <v>0.91101055806938158</v>
      </c>
      <c r="AE96" s="19">
        <f t="shared" si="2"/>
        <v>6</v>
      </c>
      <c r="AF96" s="19">
        <v>1</v>
      </c>
      <c r="AG96" s="19">
        <v>1</v>
      </c>
      <c r="AH96" s="19">
        <v>1</v>
      </c>
      <c r="AI96" s="19">
        <v>1</v>
      </c>
      <c r="AJ96" s="19">
        <f t="shared" si="3"/>
        <v>1</v>
      </c>
      <c r="AK96" s="19">
        <v>1</v>
      </c>
      <c r="AL96" s="19">
        <v>0</v>
      </c>
      <c r="AM96" s="19"/>
      <c r="AO96" s="53">
        <v>5</v>
      </c>
      <c r="AP96" s="53">
        <v>1</v>
      </c>
      <c r="AQ96" s="53">
        <v>1</v>
      </c>
      <c r="AR96" s="53">
        <v>0</v>
      </c>
      <c r="AS96" s="53">
        <v>1</v>
      </c>
      <c r="AT96" s="53">
        <f t="shared" si="4"/>
        <v>1</v>
      </c>
      <c r="AU96" s="53">
        <v>1</v>
      </c>
      <c r="AV96" s="53">
        <v>0</v>
      </c>
      <c r="AW96" s="53">
        <v>0</v>
      </c>
    </row>
    <row r="97" spans="1:49" x14ac:dyDescent="0.4">
      <c r="A97" s="19" t="s">
        <v>110</v>
      </c>
      <c r="B97" s="61">
        <f t="shared" si="5"/>
        <v>0.91564451405593317</v>
      </c>
      <c r="C97" s="20">
        <v>0.29629629629629628</v>
      </c>
      <c r="D97" s="20">
        <v>0.24282385118108624</v>
      </c>
      <c r="E97" s="20">
        <v>1.2202108436017387</v>
      </c>
      <c r="F97" s="20">
        <v>0.1391304347826087</v>
      </c>
      <c r="G97" s="20">
        <v>0.30714285714285716</v>
      </c>
      <c r="H97" s="20">
        <v>0.45298281092012133</v>
      </c>
      <c r="I97" s="21">
        <v>2170.5500000000002</v>
      </c>
      <c r="J97" s="21">
        <v>3065.7527999999998</v>
      </c>
      <c r="K97" s="20">
        <v>0.70799902718836316</v>
      </c>
      <c r="L97" s="20">
        <v>1.2194244604316546</v>
      </c>
      <c r="M97" s="20">
        <v>1.2650506872852234</v>
      </c>
      <c r="N97" s="20">
        <v>0.96393328163673675</v>
      </c>
      <c r="O97" s="60">
        <v>0.61452621615225989</v>
      </c>
      <c r="P97" s="20">
        <v>0.62</v>
      </c>
      <c r="Q97" s="20">
        <f t="shared" si="1"/>
        <v>0.99117131637461275</v>
      </c>
      <c r="R97" s="22">
        <v>3.3215339233038348</v>
      </c>
      <c r="S97" s="22">
        <v>3.0558013658283656</v>
      </c>
      <c r="T97" s="20">
        <v>1.0869600231373135</v>
      </c>
      <c r="U97" s="23">
        <v>86.1</v>
      </c>
      <c r="V97" s="23">
        <v>87.3</v>
      </c>
      <c r="W97" s="20">
        <v>0.98625429553264599</v>
      </c>
      <c r="X97" s="23"/>
      <c r="Y97" s="23"/>
      <c r="Z97" s="20"/>
      <c r="AA97" s="20">
        <v>0.98625429553264599</v>
      </c>
      <c r="AE97" s="19">
        <f t="shared" si="2"/>
        <v>2</v>
      </c>
      <c r="AF97" s="19">
        <v>0</v>
      </c>
      <c r="AG97" s="19">
        <v>1</v>
      </c>
      <c r="AH97" s="19">
        <v>1</v>
      </c>
      <c r="AI97" s="19">
        <v>0</v>
      </c>
      <c r="AJ97" s="19">
        <f t="shared" si="3"/>
        <v>0</v>
      </c>
      <c r="AK97" s="19">
        <v>0</v>
      </c>
      <c r="AL97" s="19">
        <v>0</v>
      </c>
      <c r="AM97" s="19"/>
      <c r="AO97" s="53">
        <v>2</v>
      </c>
      <c r="AP97" s="53">
        <v>0</v>
      </c>
      <c r="AQ97" s="53">
        <v>1</v>
      </c>
      <c r="AR97" s="53">
        <v>1</v>
      </c>
      <c r="AS97" s="53">
        <v>0</v>
      </c>
      <c r="AT97" s="53">
        <f t="shared" si="4"/>
        <v>0</v>
      </c>
      <c r="AU97" s="53">
        <v>0</v>
      </c>
      <c r="AV97" s="53">
        <v>0</v>
      </c>
      <c r="AW97" s="53">
        <v>0</v>
      </c>
    </row>
    <row r="98" spans="1:49" x14ac:dyDescent="0.4">
      <c r="A98" s="19" t="s">
        <v>111</v>
      </c>
      <c r="B98" s="61">
        <f t="shared" si="5"/>
        <v>0.89140225023499142</v>
      </c>
      <c r="C98" s="20">
        <v>0.16666666666666666</v>
      </c>
      <c r="D98" s="20">
        <v>0.24662569449905858</v>
      </c>
      <c r="E98" s="20">
        <v>0.67578792633588658</v>
      </c>
      <c r="F98" s="20">
        <v>0.23076923076923078</v>
      </c>
      <c r="G98" s="20">
        <v>0.21166724496877171</v>
      </c>
      <c r="H98" s="20">
        <v>1.0902453556443146</v>
      </c>
      <c r="I98" s="21">
        <v>2460.73</v>
      </c>
      <c r="J98" s="21">
        <v>3164.04</v>
      </c>
      <c r="K98" s="20">
        <v>0.77771772796804084</v>
      </c>
      <c r="L98" s="20">
        <v>1.0833333333333333</v>
      </c>
      <c r="M98" s="20">
        <v>1.2811347117794485</v>
      </c>
      <c r="N98" s="20">
        <v>0.84560454366943472</v>
      </c>
      <c r="O98" s="60">
        <v>0.50733548256821959</v>
      </c>
      <c r="P98" s="20">
        <v>0.62</v>
      </c>
      <c r="Q98" s="20">
        <f t="shared" si="1"/>
        <v>0.81828303640035416</v>
      </c>
      <c r="R98" s="22">
        <v>3.4895104895104896</v>
      </c>
      <c r="S98" s="22">
        <v>3.1</v>
      </c>
      <c r="T98" s="20">
        <v>1.1256485450033837</v>
      </c>
      <c r="U98" s="23">
        <v>78.8</v>
      </c>
      <c r="V98" s="23">
        <v>86.924999999999997</v>
      </c>
      <c r="W98" s="20">
        <v>0.90652861662352602</v>
      </c>
      <c r="X98" s="23"/>
      <c r="Y98" s="23"/>
      <c r="Z98" s="20"/>
      <c r="AA98" s="20">
        <v>0.90652861662352602</v>
      </c>
      <c r="AE98" s="19">
        <f t="shared" si="2"/>
        <v>2</v>
      </c>
      <c r="AF98" s="19">
        <v>1</v>
      </c>
      <c r="AG98" s="19">
        <v>0</v>
      </c>
      <c r="AH98" s="19">
        <v>1</v>
      </c>
      <c r="AI98" s="19">
        <v>0</v>
      </c>
      <c r="AJ98" s="19">
        <f t="shared" si="3"/>
        <v>0</v>
      </c>
      <c r="AK98" s="19">
        <v>0</v>
      </c>
      <c r="AL98" s="19">
        <v>0</v>
      </c>
      <c r="AM98" s="19"/>
      <c r="AO98" s="53">
        <v>3</v>
      </c>
      <c r="AP98" s="53">
        <v>1</v>
      </c>
      <c r="AQ98" s="53">
        <v>0</v>
      </c>
      <c r="AR98" s="53">
        <v>1</v>
      </c>
      <c r="AS98" s="53">
        <v>1</v>
      </c>
      <c r="AT98" s="53">
        <f t="shared" si="4"/>
        <v>1</v>
      </c>
      <c r="AU98" s="53">
        <v>0</v>
      </c>
      <c r="AV98" s="53">
        <v>0</v>
      </c>
      <c r="AW98" s="53">
        <v>0</v>
      </c>
    </row>
    <row r="99" spans="1:49" x14ac:dyDescent="0.4">
      <c r="A99" s="19" t="s">
        <v>112</v>
      </c>
      <c r="B99" s="63">
        <f t="shared" si="5"/>
        <v>0.79032877960265713</v>
      </c>
      <c r="C99" s="20">
        <v>0.17647058823529413</v>
      </c>
      <c r="D99" s="20">
        <v>0.24947942062240069</v>
      </c>
      <c r="E99" s="20">
        <v>0.70735529125021901</v>
      </c>
      <c r="F99" s="20">
        <v>0.13333333333333333</v>
      </c>
      <c r="G99" s="20">
        <v>0.23055632662502895</v>
      </c>
      <c r="H99" s="20">
        <v>0.57831131890899412</v>
      </c>
      <c r="I99" s="21">
        <v>0</v>
      </c>
      <c r="J99" s="21">
        <v>2865.6</v>
      </c>
      <c r="K99" s="20">
        <v>0</v>
      </c>
      <c r="L99" s="20">
        <v>1.234375</v>
      </c>
      <c r="M99" s="20">
        <v>1.3007794117647058</v>
      </c>
      <c r="N99" s="20">
        <v>0.94895028998451159</v>
      </c>
      <c r="O99" s="60">
        <v>0.81200475435816166</v>
      </c>
      <c r="P99" s="20">
        <v>0.62</v>
      </c>
      <c r="Q99" s="20">
        <f t="shared" si="1"/>
        <v>1.3096850876744544</v>
      </c>
      <c r="R99" s="22">
        <v>3.3037974683544302</v>
      </c>
      <c r="S99" s="22">
        <v>3.1</v>
      </c>
      <c r="T99" s="20">
        <v>1.0657411188240098</v>
      </c>
      <c r="U99" s="23">
        <v>78</v>
      </c>
      <c r="V99" s="23">
        <v>84.575000000000003</v>
      </c>
      <c r="W99" s="20">
        <v>0.92225835057641148</v>
      </c>
      <c r="X99" s="23"/>
      <c r="Y99" s="23"/>
      <c r="Z99" s="20"/>
      <c r="AA99" s="20">
        <v>0.92225835057641148</v>
      </c>
      <c r="AE99" s="19">
        <f t="shared" si="2"/>
        <v>3</v>
      </c>
      <c r="AF99" s="19">
        <v>1</v>
      </c>
      <c r="AG99" s="19">
        <v>1</v>
      </c>
      <c r="AH99" s="19">
        <v>1</v>
      </c>
      <c r="AI99" s="19">
        <v>0</v>
      </c>
      <c r="AJ99" s="19">
        <f t="shared" si="3"/>
        <v>0</v>
      </c>
      <c r="AK99" s="19">
        <v>0</v>
      </c>
      <c r="AL99" s="19">
        <v>0</v>
      </c>
      <c r="AM99" s="19"/>
      <c r="AO99" s="53">
        <v>3</v>
      </c>
      <c r="AP99" s="53">
        <v>1</v>
      </c>
      <c r="AQ99" s="53">
        <v>1</v>
      </c>
      <c r="AR99" s="53">
        <v>1</v>
      </c>
      <c r="AS99" s="53">
        <v>0</v>
      </c>
      <c r="AT99" s="53">
        <f t="shared" si="4"/>
        <v>0</v>
      </c>
      <c r="AU99" s="53">
        <v>0</v>
      </c>
      <c r="AV99" s="53">
        <v>0</v>
      </c>
      <c r="AW99" s="53">
        <v>0</v>
      </c>
    </row>
    <row r="100" spans="1:49" x14ac:dyDescent="0.4">
      <c r="A100" s="19" t="s">
        <v>113</v>
      </c>
      <c r="B100" s="61">
        <f t="shared" si="5"/>
        <v>0.82457993145548636</v>
      </c>
      <c r="C100" s="20">
        <v>0.21787709497206703</v>
      </c>
      <c r="D100" s="20">
        <v>0.32962962962962966</v>
      </c>
      <c r="E100" s="20">
        <v>0.66097545665683255</v>
      </c>
      <c r="F100" s="20">
        <v>0.16279069767441862</v>
      </c>
      <c r="G100" s="20">
        <v>0.19</v>
      </c>
      <c r="H100" s="20">
        <v>0.85679314565483478</v>
      </c>
      <c r="I100" s="21">
        <v>403.54</v>
      </c>
      <c r="J100" s="21">
        <v>2760</v>
      </c>
      <c r="K100" s="20">
        <v>0.14621014492753623</v>
      </c>
      <c r="L100" s="20">
        <v>1.5136363636363637</v>
      </c>
      <c r="M100" s="20">
        <v>1.5</v>
      </c>
      <c r="N100" s="20">
        <v>1.009090909090909</v>
      </c>
      <c r="O100" s="60">
        <v>0.72694032542780973</v>
      </c>
      <c r="P100" s="20">
        <v>0.62997722147624224</v>
      </c>
      <c r="Q100" s="20">
        <f t="shared" si="1"/>
        <v>1.1539152538314819</v>
      </c>
      <c r="R100" s="22">
        <v>3.2252252252252251</v>
      </c>
      <c r="S100" s="22">
        <v>3.1</v>
      </c>
      <c r="T100" s="20">
        <v>1.0403952339436209</v>
      </c>
      <c r="U100" s="23">
        <v>78.3</v>
      </c>
      <c r="V100" s="23">
        <v>86.55</v>
      </c>
      <c r="W100" s="20">
        <v>0.90467937608318894</v>
      </c>
      <c r="X100" s="23"/>
      <c r="Y100" s="23"/>
      <c r="Z100" s="20"/>
      <c r="AA100" s="20">
        <v>0.90467937608318894</v>
      </c>
      <c r="AE100" s="19">
        <f t="shared" si="2"/>
        <v>2</v>
      </c>
      <c r="AF100" s="19">
        <v>1</v>
      </c>
      <c r="AG100" s="19">
        <v>0</v>
      </c>
      <c r="AH100" s="19">
        <v>1</v>
      </c>
      <c r="AI100" s="19">
        <v>0</v>
      </c>
      <c r="AJ100" s="19">
        <f t="shared" si="3"/>
        <v>0</v>
      </c>
      <c r="AK100" s="19">
        <v>0</v>
      </c>
      <c r="AL100" s="19">
        <v>0</v>
      </c>
      <c r="AM100" s="19"/>
      <c r="AO100" s="53">
        <v>1</v>
      </c>
      <c r="AP100" s="53">
        <v>0</v>
      </c>
      <c r="AQ100" s="53">
        <v>0</v>
      </c>
      <c r="AR100" s="53">
        <v>1</v>
      </c>
      <c r="AS100" s="53">
        <v>0</v>
      </c>
      <c r="AT100" s="53">
        <f t="shared" si="4"/>
        <v>0</v>
      </c>
      <c r="AU100" s="53">
        <v>0</v>
      </c>
      <c r="AV100" s="53">
        <v>0</v>
      </c>
      <c r="AW100" s="53">
        <v>0</v>
      </c>
    </row>
    <row r="101" spans="1:49" x14ac:dyDescent="0.4">
      <c r="A101" s="19" t="s">
        <v>114</v>
      </c>
      <c r="B101" s="63">
        <f t="shared" si="5"/>
        <v>0.62946090603711613</v>
      </c>
      <c r="C101" s="20">
        <v>9.5238095238095233E-2</v>
      </c>
      <c r="D101" s="20">
        <v>0.2594794206224007</v>
      </c>
      <c r="E101" s="20">
        <v>0.36703525470209636</v>
      </c>
      <c r="F101" s="20">
        <v>0.17241379310344829</v>
      </c>
      <c r="G101" s="20">
        <v>0.20805632662502893</v>
      </c>
      <c r="H101" s="20">
        <v>0.8286880572210733</v>
      </c>
      <c r="I101" s="21">
        <v>0</v>
      </c>
      <c r="J101" s="21">
        <v>3215.2031999999999</v>
      </c>
      <c r="K101" s="20">
        <v>0</v>
      </c>
      <c r="L101" s="20">
        <v>0.88571428571428568</v>
      </c>
      <c r="M101" s="20">
        <v>1.2629642857142858</v>
      </c>
      <c r="N101" s="20">
        <v>0.70129796680145906</v>
      </c>
      <c r="O101" s="60">
        <v>0.56867192376330755</v>
      </c>
      <c r="P101" s="20">
        <v>0.72000000000000008</v>
      </c>
      <c r="Q101" s="20">
        <f t="shared" si="1"/>
        <v>0.78982211633792709</v>
      </c>
      <c r="R101" s="22">
        <v>2.086021505376344</v>
      </c>
      <c r="S101" s="22">
        <v>2.7979668396952055</v>
      </c>
      <c r="T101" s="20">
        <v>0.74554904503570996</v>
      </c>
      <c r="U101" s="23">
        <v>85.6</v>
      </c>
      <c r="V101" s="23">
        <v>87.9</v>
      </c>
      <c r="W101" s="20">
        <v>0.97383390216154708</v>
      </c>
      <c r="X101" s="23"/>
      <c r="Y101" s="23"/>
      <c r="Z101" s="20"/>
      <c r="AA101" s="20">
        <v>0.97383390216154708</v>
      </c>
      <c r="AE101" s="19">
        <f t="shared" si="2"/>
        <v>5</v>
      </c>
      <c r="AF101" s="19">
        <v>1</v>
      </c>
      <c r="AG101" s="19">
        <v>0</v>
      </c>
      <c r="AH101" s="19">
        <v>1</v>
      </c>
      <c r="AI101" s="19">
        <v>1</v>
      </c>
      <c r="AJ101" s="19">
        <f t="shared" si="3"/>
        <v>1</v>
      </c>
      <c r="AK101" s="19">
        <v>1</v>
      </c>
      <c r="AL101" s="19">
        <v>0</v>
      </c>
      <c r="AM101" s="19"/>
      <c r="AO101" s="53">
        <v>4</v>
      </c>
      <c r="AP101" s="53">
        <v>1</v>
      </c>
      <c r="AQ101" s="53">
        <v>0</v>
      </c>
      <c r="AR101" s="53">
        <v>1</v>
      </c>
      <c r="AS101" s="53">
        <v>1</v>
      </c>
      <c r="AT101" s="53">
        <f t="shared" si="4"/>
        <v>0</v>
      </c>
      <c r="AU101" s="53">
        <v>1</v>
      </c>
      <c r="AV101" s="53">
        <v>0</v>
      </c>
      <c r="AW101" s="53">
        <v>0</v>
      </c>
    </row>
    <row r="102" spans="1:49" x14ac:dyDescent="0.4">
      <c r="A102" s="19" t="s">
        <v>115</v>
      </c>
      <c r="B102" s="63">
        <f t="shared" si="5"/>
        <v>0.6888760738574996</v>
      </c>
      <c r="C102" s="20">
        <v>0.16666666666666666</v>
      </c>
      <c r="D102" s="20">
        <v>0.249</v>
      </c>
      <c r="E102" s="20">
        <v>0.66934404283801874</v>
      </c>
      <c r="F102" s="20">
        <v>7.6923076923076927E-2</v>
      </c>
      <c r="G102" s="20">
        <v>0.22350000000000003</v>
      </c>
      <c r="H102" s="20">
        <v>0.34417484081913607</v>
      </c>
      <c r="I102" s="21">
        <v>0</v>
      </c>
      <c r="J102" s="21">
        <v>3096.72</v>
      </c>
      <c r="K102" s="20">
        <v>0</v>
      </c>
      <c r="L102" s="20">
        <v>1.32</v>
      </c>
      <c r="M102" s="20">
        <v>1.3029999999999999</v>
      </c>
      <c r="N102" s="20">
        <v>1.0130468150422103</v>
      </c>
      <c r="O102" s="60">
        <v>0.68342847888578484</v>
      </c>
      <c r="P102" s="20">
        <v>0.6070000000000001</v>
      </c>
      <c r="Q102" s="20">
        <f t="shared" si="1"/>
        <v>1.1259118268299584</v>
      </c>
      <c r="R102" s="22">
        <v>2.1515151515151514</v>
      </c>
      <c r="S102" s="22">
        <v>3.08</v>
      </c>
      <c r="T102" s="20">
        <v>0.69854388036206216</v>
      </c>
      <c r="U102" s="23">
        <v>87.4</v>
      </c>
      <c r="V102" s="23">
        <v>90</v>
      </c>
      <c r="W102" s="20">
        <v>0.97111111111111115</v>
      </c>
      <c r="X102" s="23"/>
      <c r="Y102" s="23"/>
      <c r="Z102" s="20"/>
      <c r="AA102" s="20">
        <v>0.97111111111111115</v>
      </c>
      <c r="AE102" s="19">
        <f t="shared" si="2"/>
        <v>4</v>
      </c>
      <c r="AF102" s="19">
        <v>1</v>
      </c>
      <c r="AG102" s="19">
        <v>1</v>
      </c>
      <c r="AH102" s="19">
        <v>1</v>
      </c>
      <c r="AI102" s="19">
        <v>0</v>
      </c>
      <c r="AJ102" s="19">
        <f t="shared" si="3"/>
        <v>0</v>
      </c>
      <c r="AK102" s="19">
        <v>1</v>
      </c>
      <c r="AL102" s="19">
        <v>0</v>
      </c>
      <c r="AM102" s="19"/>
      <c r="AO102" s="53">
        <v>4</v>
      </c>
      <c r="AP102" s="53">
        <v>1</v>
      </c>
      <c r="AQ102" s="53">
        <v>1</v>
      </c>
      <c r="AR102" s="53">
        <v>1</v>
      </c>
      <c r="AS102" s="53">
        <v>0</v>
      </c>
      <c r="AT102" s="53">
        <f t="shared" si="4"/>
        <v>0</v>
      </c>
      <c r="AU102" s="53">
        <v>1</v>
      </c>
      <c r="AV102" s="53">
        <v>0</v>
      </c>
      <c r="AW102" s="53">
        <v>0</v>
      </c>
    </row>
    <row r="103" spans="1:49" x14ac:dyDescent="0.4">
      <c r="A103" s="19" t="s">
        <v>116</v>
      </c>
      <c r="B103" s="63">
        <f t="shared" si="5"/>
        <v>0.77162648111088561</v>
      </c>
      <c r="C103" s="20">
        <v>0.24615384615384617</v>
      </c>
      <c r="D103" s="20">
        <v>0.25106117837002634</v>
      </c>
      <c r="E103" s="20">
        <v>0.98045363983376388</v>
      </c>
      <c r="F103" s="20">
        <v>5.5555555555555552E-2</v>
      </c>
      <c r="G103" s="20">
        <v>0.20249999999999999</v>
      </c>
      <c r="H103" s="20">
        <v>0.27434842249657065</v>
      </c>
      <c r="I103" s="21">
        <v>0</v>
      </c>
      <c r="J103" s="21">
        <v>3096.72</v>
      </c>
      <c r="K103" s="20">
        <v>0</v>
      </c>
      <c r="L103" s="20">
        <v>1.6785714285714286</v>
      </c>
      <c r="M103" s="20">
        <v>1.5</v>
      </c>
      <c r="N103" s="20">
        <v>1.1190476190476191</v>
      </c>
      <c r="O103" s="60">
        <v>0.77599260858189434</v>
      </c>
      <c r="P103" s="20">
        <v>0.72000000000000008</v>
      </c>
      <c r="Q103" s="20">
        <f t="shared" si="1"/>
        <v>1.0777675119192975</v>
      </c>
      <c r="R103" s="22">
        <v>3.2074468085106385</v>
      </c>
      <c r="S103" s="22">
        <v>3.1</v>
      </c>
      <c r="T103" s="20">
        <v>1.0346602608098834</v>
      </c>
      <c r="U103" s="23">
        <v>79.5</v>
      </c>
      <c r="V103" s="23">
        <v>86.875</v>
      </c>
      <c r="W103" s="20">
        <v>0.91510791366906474</v>
      </c>
      <c r="X103" s="23"/>
      <c r="Y103" s="23"/>
      <c r="Z103" s="20"/>
      <c r="AA103" s="20">
        <v>0.91510791366906474</v>
      </c>
      <c r="AE103" s="19">
        <f t="shared" si="2"/>
        <v>2</v>
      </c>
      <c r="AF103" s="19">
        <v>0</v>
      </c>
      <c r="AG103" s="19">
        <v>1</v>
      </c>
      <c r="AH103" s="19">
        <v>1</v>
      </c>
      <c r="AI103" s="19">
        <v>0</v>
      </c>
      <c r="AJ103" s="19">
        <f t="shared" si="3"/>
        <v>0</v>
      </c>
      <c r="AK103" s="19">
        <v>0</v>
      </c>
      <c r="AL103" s="19">
        <v>0</v>
      </c>
      <c r="AM103" s="19"/>
      <c r="AO103" s="53">
        <v>2</v>
      </c>
      <c r="AP103" s="53">
        <v>0</v>
      </c>
      <c r="AQ103" s="53">
        <v>1</v>
      </c>
      <c r="AR103" s="53">
        <v>1</v>
      </c>
      <c r="AS103" s="53">
        <v>0</v>
      </c>
      <c r="AT103" s="53">
        <f t="shared" si="4"/>
        <v>0</v>
      </c>
      <c r="AU103" s="53">
        <v>0</v>
      </c>
      <c r="AV103" s="53">
        <v>0</v>
      </c>
      <c r="AW103" s="53">
        <v>0</v>
      </c>
    </row>
    <row r="104" spans="1:49" x14ac:dyDescent="0.4">
      <c r="A104" s="19" t="s">
        <v>117</v>
      </c>
      <c r="B104" s="63">
        <f t="shared" si="5"/>
        <v>0.50138845368492191</v>
      </c>
      <c r="C104" s="20">
        <v>0.13333333333333333</v>
      </c>
      <c r="D104" s="20">
        <v>0.28333333333333333</v>
      </c>
      <c r="E104" s="20">
        <v>0.47058823529411764</v>
      </c>
      <c r="F104" s="20">
        <v>7.6923076923076927E-2</v>
      </c>
      <c r="G104" s="20">
        <v>0.22305632662502894</v>
      </c>
      <c r="H104" s="20">
        <v>0.34485942670610381</v>
      </c>
      <c r="I104" s="21">
        <v>0</v>
      </c>
      <c r="J104" s="21">
        <v>3081.2363999999998</v>
      </c>
      <c r="K104" s="20">
        <v>0</v>
      </c>
      <c r="L104" s="20">
        <v>1.0263157894736843</v>
      </c>
      <c r="M104" s="20">
        <v>1.25</v>
      </c>
      <c r="N104" s="20">
        <v>0.82105263157894748</v>
      </c>
      <c r="O104" s="60">
        <v>0</v>
      </c>
      <c r="P104" s="20">
        <v>0.62</v>
      </c>
      <c r="Q104" s="20">
        <f t="shared" si="1"/>
        <v>0</v>
      </c>
      <c r="R104" s="22">
        <v>2.7692307692307692</v>
      </c>
      <c r="S104" s="22">
        <v>2.9341385497585413</v>
      </c>
      <c r="T104" s="20">
        <v>0.94379686653128814</v>
      </c>
      <c r="U104" s="23">
        <v>80</v>
      </c>
      <c r="V104" s="23">
        <v>86.075000000000003</v>
      </c>
      <c r="W104" s="20">
        <v>0.92942201568399652</v>
      </c>
      <c r="X104" s="23"/>
      <c r="Y104" s="23"/>
      <c r="Z104" s="20"/>
      <c r="AA104" s="20">
        <v>0.92942201568399652</v>
      </c>
      <c r="AE104" s="19">
        <f t="shared" si="2"/>
        <v>4</v>
      </c>
      <c r="AF104" s="19">
        <v>1</v>
      </c>
      <c r="AG104" s="19">
        <v>1</v>
      </c>
      <c r="AH104" s="19">
        <v>1</v>
      </c>
      <c r="AI104" s="19">
        <v>0</v>
      </c>
      <c r="AJ104" s="19">
        <f t="shared" si="3"/>
        <v>1</v>
      </c>
      <c r="AK104" s="19">
        <v>0</v>
      </c>
      <c r="AL104" s="19">
        <v>0</v>
      </c>
      <c r="AM104" s="19"/>
      <c r="AO104" s="53">
        <v>5</v>
      </c>
      <c r="AP104" s="53">
        <v>1</v>
      </c>
      <c r="AQ104" s="53">
        <v>1</v>
      </c>
      <c r="AR104" s="53">
        <v>1</v>
      </c>
      <c r="AS104" s="53">
        <v>1</v>
      </c>
      <c r="AT104" s="53">
        <f t="shared" si="4"/>
        <v>1</v>
      </c>
      <c r="AU104" s="53">
        <v>0</v>
      </c>
      <c r="AV104" s="53">
        <v>0</v>
      </c>
      <c r="AW104" s="53">
        <v>0</v>
      </c>
    </row>
    <row r="105" spans="1:49" x14ac:dyDescent="0.4">
      <c r="A105" s="19" t="s">
        <v>118</v>
      </c>
      <c r="B105" s="63">
        <f t="shared" ref="B105:B113" si="6">SUM(AA105,T105,Q105,N105,K105,H105,E105)/7</f>
        <v>0.52849366001349307</v>
      </c>
      <c r="C105" s="20">
        <v>9.0909090909090912E-2</v>
      </c>
      <c r="D105" s="20">
        <v>0.25900000000000001</v>
      </c>
      <c r="E105" s="20">
        <v>0.35100035100035099</v>
      </c>
      <c r="F105" s="20">
        <v>0.10526315789473684</v>
      </c>
      <c r="G105" s="20">
        <v>0.21600000000000003</v>
      </c>
      <c r="H105" s="20">
        <v>0.48732943469785567</v>
      </c>
      <c r="I105" s="21">
        <v>0</v>
      </c>
      <c r="J105" s="21">
        <v>3164.04</v>
      </c>
      <c r="K105" s="20">
        <v>0</v>
      </c>
      <c r="L105" s="20">
        <v>0.84523809523809523</v>
      </c>
      <c r="M105" s="20">
        <v>1.3029999999999999</v>
      </c>
      <c r="N105" s="20">
        <v>0.64868618207067941</v>
      </c>
      <c r="O105" s="60">
        <v>0.28192680457109792</v>
      </c>
      <c r="P105" s="20">
        <v>0.6070000000000001</v>
      </c>
      <c r="Q105" s="20">
        <f t="shared" si="1"/>
        <v>0.46445931560312664</v>
      </c>
      <c r="R105" s="22">
        <v>2.44</v>
      </c>
      <c r="S105" s="22">
        <v>3.08</v>
      </c>
      <c r="T105" s="20">
        <v>0.79220779220779214</v>
      </c>
      <c r="U105" s="23">
        <v>83.2</v>
      </c>
      <c r="V105" s="23">
        <v>87.05</v>
      </c>
      <c r="W105" s="20">
        <v>0.95577254451464677</v>
      </c>
      <c r="X105" s="23"/>
      <c r="Y105" s="23"/>
      <c r="Z105" s="20"/>
      <c r="AA105" s="20">
        <v>0.95577254451464677</v>
      </c>
      <c r="AE105" s="19">
        <f t="shared" si="2"/>
        <v>6</v>
      </c>
      <c r="AF105" s="19">
        <v>1</v>
      </c>
      <c r="AG105" s="19">
        <v>1</v>
      </c>
      <c r="AH105" s="19">
        <v>1</v>
      </c>
      <c r="AI105" s="19">
        <v>1</v>
      </c>
      <c r="AJ105" s="19">
        <f t="shared" si="3"/>
        <v>1</v>
      </c>
      <c r="AK105" s="19">
        <v>1</v>
      </c>
      <c r="AL105" s="19">
        <v>0</v>
      </c>
      <c r="AM105" s="19"/>
      <c r="AO105" s="53">
        <v>6</v>
      </c>
      <c r="AP105" s="53">
        <v>1</v>
      </c>
      <c r="AQ105" s="53">
        <v>1</v>
      </c>
      <c r="AR105" s="53">
        <v>1</v>
      </c>
      <c r="AS105" s="53">
        <v>1</v>
      </c>
      <c r="AT105" s="53">
        <f t="shared" si="4"/>
        <v>1</v>
      </c>
      <c r="AU105" s="53">
        <v>1</v>
      </c>
      <c r="AV105" s="53">
        <v>0</v>
      </c>
      <c r="AW105" s="53">
        <v>0</v>
      </c>
    </row>
    <row r="106" spans="1:49" x14ac:dyDescent="0.4">
      <c r="A106" s="19" t="s">
        <v>119</v>
      </c>
      <c r="B106" s="62">
        <f t="shared" si="6"/>
        <v>1.0531816882433696</v>
      </c>
      <c r="C106" s="20">
        <v>0.26666666666666666</v>
      </c>
      <c r="D106" s="20">
        <v>0.25579377599311631</v>
      </c>
      <c r="E106" s="20">
        <v>1.0425064708135938</v>
      </c>
      <c r="F106" s="20">
        <v>0.19565217391304349</v>
      </c>
      <c r="G106" s="20">
        <v>0.19381010211162886</v>
      </c>
      <c r="H106" s="20">
        <v>1.0095045190180729</v>
      </c>
      <c r="I106" s="21">
        <v>2155</v>
      </c>
      <c r="J106" s="21">
        <v>3192.96495</v>
      </c>
      <c r="K106" s="20">
        <v>0.67492128280330799</v>
      </c>
      <c r="L106" s="20">
        <v>1.6973684210526316</v>
      </c>
      <c r="M106" s="20">
        <v>1.4001452432824981</v>
      </c>
      <c r="N106" s="20">
        <v>1.2122802467787728</v>
      </c>
      <c r="O106" s="60">
        <v>0.83299883679582454</v>
      </c>
      <c r="P106" s="20">
        <v>0.62</v>
      </c>
      <c r="Q106" s="20">
        <f t="shared" ref="Q106:Q117" si="7">O106/P106</f>
        <v>1.3435465109610074</v>
      </c>
      <c r="R106" s="22">
        <v>3.4366925064599485</v>
      </c>
      <c r="S106" s="22">
        <v>3.0565875293503781</v>
      </c>
      <c r="T106" s="20">
        <v>1.1243559929037448</v>
      </c>
      <c r="U106" s="23">
        <v>83.1</v>
      </c>
      <c r="V106" s="23">
        <v>86.1</v>
      </c>
      <c r="W106" s="20">
        <v>0.96515679442508706</v>
      </c>
      <c r="X106" s="23"/>
      <c r="Y106" s="23"/>
      <c r="Z106" s="20"/>
      <c r="AA106" s="20">
        <v>0.96515679442508706</v>
      </c>
      <c r="AE106" s="19">
        <f t="shared" ref="AE106:AE117" si="8">SUM(AF106:AL106)</f>
        <v>1</v>
      </c>
      <c r="AF106" s="19">
        <v>0</v>
      </c>
      <c r="AG106" s="19">
        <v>0</v>
      </c>
      <c r="AH106" s="19">
        <v>1</v>
      </c>
      <c r="AI106" s="19">
        <v>0</v>
      </c>
      <c r="AJ106" s="19">
        <f t="shared" ref="AJ106:AJ117" si="9">IF(Q106&lt;80%,1,0)</f>
        <v>0</v>
      </c>
      <c r="AK106" s="19">
        <v>0</v>
      </c>
      <c r="AL106" s="19">
        <v>0</v>
      </c>
      <c r="AM106" s="19"/>
      <c r="AO106" s="53">
        <v>1</v>
      </c>
      <c r="AP106" s="53">
        <v>0</v>
      </c>
      <c r="AQ106" s="53">
        <v>0</v>
      </c>
      <c r="AR106" s="53">
        <v>1</v>
      </c>
      <c r="AS106" s="53">
        <v>0</v>
      </c>
      <c r="AT106" s="53">
        <f t="shared" ref="AT106:AT117" si="10">IF((O106&lt;($O$118*0.8)),1,0)</f>
        <v>0</v>
      </c>
      <c r="AU106" s="53">
        <v>0</v>
      </c>
      <c r="AV106" s="53">
        <v>0</v>
      </c>
      <c r="AW106" s="53">
        <v>0</v>
      </c>
    </row>
    <row r="107" spans="1:49" x14ac:dyDescent="0.4">
      <c r="A107" s="19" t="s">
        <v>120</v>
      </c>
      <c r="B107" s="62">
        <f t="shared" si="6"/>
        <v>1.3179289861208601</v>
      </c>
      <c r="C107" s="20">
        <v>0.14814814814814814</v>
      </c>
      <c r="D107" s="20">
        <v>0.24947942062240069</v>
      </c>
      <c r="E107" s="20">
        <v>0.59382913339524546</v>
      </c>
      <c r="F107" s="20">
        <v>0.38095238095238093</v>
      </c>
      <c r="G107" s="20">
        <v>0.20805632662502893</v>
      </c>
      <c r="H107" s="20">
        <v>1.8310059930979903</v>
      </c>
      <c r="I107" s="21">
        <v>9300</v>
      </c>
      <c r="J107" s="21">
        <v>3148.2197999999999</v>
      </c>
      <c r="K107" s="20">
        <v>2.9540504128714269</v>
      </c>
      <c r="L107" s="20">
        <v>1.4363636363636363</v>
      </c>
      <c r="M107" s="20">
        <v>1.4787878787878788</v>
      </c>
      <c r="N107" s="20">
        <v>0.97131147540983598</v>
      </c>
      <c r="O107" s="60">
        <v>0.55849762066621345</v>
      </c>
      <c r="P107" s="20">
        <v>0.62</v>
      </c>
      <c r="Q107" s="20">
        <f t="shared" si="7"/>
        <v>0.90080261397776362</v>
      </c>
      <c r="R107" s="22">
        <v>3.3797468354430378</v>
      </c>
      <c r="S107" s="22">
        <v>2.9101589579218068</v>
      </c>
      <c r="T107" s="20">
        <v>1.1613615903155241</v>
      </c>
      <c r="U107" s="23">
        <v>69.3</v>
      </c>
      <c r="V107" s="23">
        <v>85.224999999999994</v>
      </c>
      <c r="W107" s="20">
        <v>0.81314168377823415</v>
      </c>
      <c r="X107" s="23"/>
      <c r="Y107" s="23"/>
      <c r="Z107" s="20"/>
      <c r="AA107" s="20">
        <v>0.81314168377823415</v>
      </c>
      <c r="AE107" s="19">
        <f t="shared" si="8"/>
        <v>1</v>
      </c>
      <c r="AF107" s="19">
        <v>1</v>
      </c>
      <c r="AG107" s="19">
        <v>0</v>
      </c>
      <c r="AH107" s="19">
        <v>0</v>
      </c>
      <c r="AI107" s="19">
        <v>0</v>
      </c>
      <c r="AJ107" s="19">
        <f t="shared" si="9"/>
        <v>0</v>
      </c>
      <c r="AK107" s="19">
        <v>0</v>
      </c>
      <c r="AL107" s="19">
        <v>0</v>
      </c>
      <c r="AM107" s="19"/>
      <c r="AO107" s="53">
        <v>1</v>
      </c>
      <c r="AP107" s="53">
        <v>1</v>
      </c>
      <c r="AQ107" s="53">
        <v>0</v>
      </c>
      <c r="AR107" s="53">
        <v>0</v>
      </c>
      <c r="AS107" s="53">
        <v>0</v>
      </c>
      <c r="AT107" s="53">
        <f t="shared" si="10"/>
        <v>0</v>
      </c>
      <c r="AU107" s="53">
        <v>0</v>
      </c>
      <c r="AV107" s="53">
        <v>0</v>
      </c>
      <c r="AW107" s="53">
        <v>0</v>
      </c>
    </row>
    <row r="108" spans="1:49" x14ac:dyDescent="0.4">
      <c r="A108" s="19" t="s">
        <v>121</v>
      </c>
      <c r="B108" s="61">
        <f t="shared" si="6"/>
        <v>0.95366922974839308</v>
      </c>
      <c r="C108" s="20">
        <v>0.25</v>
      </c>
      <c r="D108" s="20">
        <v>0.28447942062240067</v>
      </c>
      <c r="E108" s="20">
        <v>0.87879819022773398</v>
      </c>
      <c r="F108" s="20">
        <v>0.66666666666666663</v>
      </c>
      <c r="G108" s="20">
        <v>0.24805632662502894</v>
      </c>
      <c r="H108" s="20">
        <v>2.6875616346380249</v>
      </c>
      <c r="I108" s="21">
        <v>522.5</v>
      </c>
      <c r="J108" s="21">
        <v>3065.7527999999998</v>
      </c>
      <c r="K108" s="20">
        <v>0.17043122328714827</v>
      </c>
      <c r="L108" s="20">
        <v>0.80769230769230771</v>
      </c>
      <c r="M108" s="20">
        <v>1.2808214285714286</v>
      </c>
      <c r="N108" s="20">
        <v>0.63060493030099596</v>
      </c>
      <c r="O108" s="60">
        <v>7.8922789539227892E-2</v>
      </c>
      <c r="P108" s="20">
        <v>0.62</v>
      </c>
      <c r="Q108" s="20">
        <f t="shared" si="7"/>
        <v>0.12729482183746435</v>
      </c>
      <c r="R108" s="22">
        <v>3.8571428571428572</v>
      </c>
      <c r="S108" s="22">
        <v>3.1</v>
      </c>
      <c r="T108" s="20">
        <v>1.2442396313364055</v>
      </c>
      <c r="U108" s="23">
        <v>78.5</v>
      </c>
      <c r="V108" s="23">
        <v>83.8</v>
      </c>
      <c r="W108" s="20">
        <v>0.9367541766109786</v>
      </c>
      <c r="X108" s="23"/>
      <c r="Y108" s="23"/>
      <c r="Z108" s="20"/>
      <c r="AA108" s="20">
        <v>0.9367541766109786</v>
      </c>
      <c r="AE108" s="19">
        <f t="shared" si="8"/>
        <v>3</v>
      </c>
      <c r="AF108" s="19">
        <v>0</v>
      </c>
      <c r="AG108" s="19">
        <v>0</v>
      </c>
      <c r="AH108" s="19">
        <v>1</v>
      </c>
      <c r="AI108" s="19">
        <v>1</v>
      </c>
      <c r="AJ108" s="19">
        <f t="shared" si="9"/>
        <v>1</v>
      </c>
      <c r="AK108" s="19">
        <v>0</v>
      </c>
      <c r="AL108" s="19">
        <v>0</v>
      </c>
      <c r="AM108" s="19"/>
      <c r="AO108" s="53">
        <v>3</v>
      </c>
      <c r="AP108" s="53">
        <v>0</v>
      </c>
      <c r="AQ108" s="53">
        <v>0</v>
      </c>
      <c r="AR108" s="53">
        <v>1</v>
      </c>
      <c r="AS108" s="53">
        <v>1</v>
      </c>
      <c r="AT108" s="53">
        <f t="shared" si="10"/>
        <v>1</v>
      </c>
      <c r="AU108" s="53">
        <v>0</v>
      </c>
      <c r="AV108" s="53">
        <v>0</v>
      </c>
      <c r="AW108" s="53">
        <v>0</v>
      </c>
    </row>
    <row r="109" spans="1:49" x14ac:dyDescent="0.4">
      <c r="A109" s="19" t="s">
        <v>122</v>
      </c>
      <c r="B109" s="61">
        <f t="shared" si="6"/>
        <v>0.97895279063816265</v>
      </c>
      <c r="C109" s="20">
        <v>0.25925925925925924</v>
      </c>
      <c r="D109" s="20">
        <v>0.28508064516129034</v>
      </c>
      <c r="E109" s="20">
        <v>0.90942427576090934</v>
      </c>
      <c r="F109" s="20">
        <v>0.2391304347826087</v>
      </c>
      <c r="G109" s="20">
        <v>0.22805632662502892</v>
      </c>
      <c r="H109" s="20">
        <v>1.0485586535636342</v>
      </c>
      <c r="I109" s="21">
        <v>3600</v>
      </c>
      <c r="J109" s="21">
        <v>3298.68</v>
      </c>
      <c r="K109" s="20">
        <v>1.0913456291607553</v>
      </c>
      <c r="L109" s="20">
        <v>1.1621621621621621</v>
      </c>
      <c r="M109" s="20">
        <v>1.2823575268817204</v>
      </c>
      <c r="N109" s="20">
        <v>0.90627000489338205</v>
      </c>
      <c r="O109" s="60">
        <v>0.64730927017616435</v>
      </c>
      <c r="P109" s="20">
        <v>0.62</v>
      </c>
      <c r="Q109" s="20">
        <f t="shared" si="7"/>
        <v>1.0440472099615554</v>
      </c>
      <c r="R109" s="22">
        <v>2.4186046511627906</v>
      </c>
      <c r="S109" s="22">
        <v>2.9072819737948228</v>
      </c>
      <c r="T109" s="20">
        <v>0.83191265001579107</v>
      </c>
      <c r="U109" s="23">
        <v>91.9</v>
      </c>
      <c r="V109" s="23">
        <v>90</v>
      </c>
      <c r="W109" s="20">
        <v>1.0211111111111111</v>
      </c>
      <c r="X109" s="23"/>
      <c r="Y109" s="23"/>
      <c r="Z109" s="20"/>
      <c r="AA109" s="20">
        <v>1.0211111111111111</v>
      </c>
      <c r="AE109" s="19">
        <f t="shared" si="8"/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f t="shared" si="9"/>
        <v>0</v>
      </c>
      <c r="AK109" s="19">
        <v>0</v>
      </c>
      <c r="AL109" s="19">
        <v>0</v>
      </c>
      <c r="AM109" s="19"/>
      <c r="AO109" s="53">
        <v>1</v>
      </c>
      <c r="AP109" s="53">
        <v>0</v>
      </c>
      <c r="AQ109" s="53">
        <v>0</v>
      </c>
      <c r="AR109" s="53">
        <v>0</v>
      </c>
      <c r="AS109" s="53">
        <v>0</v>
      </c>
      <c r="AT109" s="53">
        <f t="shared" si="10"/>
        <v>0</v>
      </c>
      <c r="AU109" s="53">
        <v>1</v>
      </c>
      <c r="AV109" s="53">
        <v>0</v>
      </c>
      <c r="AW109" s="53">
        <v>0</v>
      </c>
    </row>
    <row r="110" spans="1:49" x14ac:dyDescent="0.4">
      <c r="A110" s="19" t="s">
        <v>123</v>
      </c>
      <c r="B110" s="62">
        <f t="shared" si="6"/>
        <v>1.0585491675045717</v>
      </c>
      <c r="C110" s="20">
        <v>0.36842105263157893</v>
      </c>
      <c r="D110" s="20">
        <v>0.24947942062240069</v>
      </c>
      <c r="E110" s="20">
        <v>1.476759292259229</v>
      </c>
      <c r="F110" s="20">
        <v>0.23529411764705882</v>
      </c>
      <c r="G110" s="20">
        <v>0.21555632662502894</v>
      </c>
      <c r="H110" s="20">
        <v>1.091566744205865</v>
      </c>
      <c r="I110" s="21">
        <v>3193.75</v>
      </c>
      <c r="J110" s="21">
        <v>3148.2197999999999</v>
      </c>
      <c r="K110" s="20">
        <v>1.0144622049578622</v>
      </c>
      <c r="L110" s="20">
        <v>1.2857142857142858</v>
      </c>
      <c r="M110" s="20">
        <v>1.5</v>
      </c>
      <c r="N110" s="20">
        <v>0.85714285714285721</v>
      </c>
      <c r="O110" s="60">
        <v>0.73377812663526953</v>
      </c>
      <c r="P110" s="20">
        <v>0.72000000000000008</v>
      </c>
      <c r="Q110" s="20">
        <f t="shared" si="7"/>
        <v>1.0191362869934297</v>
      </c>
      <c r="R110" s="22">
        <v>3.125</v>
      </c>
      <c r="S110" s="22">
        <v>3.0510930238558727</v>
      </c>
      <c r="T110" s="20">
        <v>1.0242231146563752</v>
      </c>
      <c r="U110" s="23">
        <v>77.900000000000006</v>
      </c>
      <c r="V110" s="23">
        <v>84.075000000000003</v>
      </c>
      <c r="W110" s="20">
        <v>0.92655367231638419</v>
      </c>
      <c r="X110" s="23"/>
      <c r="Y110" s="23"/>
      <c r="Z110" s="20"/>
      <c r="AA110" s="20">
        <v>0.92655367231638419</v>
      </c>
      <c r="AE110" s="19">
        <f t="shared" si="8"/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f t="shared" si="9"/>
        <v>0</v>
      </c>
      <c r="AK110" s="19">
        <v>0</v>
      </c>
      <c r="AL110" s="19">
        <v>0</v>
      </c>
      <c r="AM110" s="19"/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f t="shared" si="10"/>
        <v>0</v>
      </c>
      <c r="AU110" s="53">
        <v>0</v>
      </c>
      <c r="AV110" s="53">
        <v>0</v>
      </c>
      <c r="AW110" s="53">
        <v>0</v>
      </c>
    </row>
    <row r="111" spans="1:49" x14ac:dyDescent="0.4">
      <c r="A111" s="19" t="s">
        <v>124</v>
      </c>
      <c r="B111" s="63">
        <f t="shared" si="6"/>
        <v>0.71236435392471675</v>
      </c>
      <c r="C111" s="20">
        <v>0.11764705882352941</v>
      </c>
      <c r="D111" s="20">
        <v>0.24947942062240069</v>
      </c>
      <c r="E111" s="20">
        <v>0.47157019416681262</v>
      </c>
      <c r="F111" s="20">
        <v>2.3809523809523808E-2</v>
      </c>
      <c r="G111" s="20">
        <v>0.22305632662502894</v>
      </c>
      <c r="H111" s="20">
        <v>0.10674220350427023</v>
      </c>
      <c r="I111" s="21">
        <v>0</v>
      </c>
      <c r="J111" s="21">
        <v>3215.2031999999999</v>
      </c>
      <c r="K111" s="20">
        <v>0</v>
      </c>
      <c r="L111" s="20">
        <v>1.3896103896103895</v>
      </c>
      <c r="M111" s="20">
        <v>1.2965140692640693</v>
      </c>
      <c r="N111" s="20">
        <v>1.0718050984199221</v>
      </c>
      <c r="O111" s="60">
        <v>0.70006878326032651</v>
      </c>
      <c r="P111" s="20">
        <v>0.62</v>
      </c>
      <c r="Q111" s="20">
        <f t="shared" si="7"/>
        <v>1.1291431988069782</v>
      </c>
      <c r="R111" s="22">
        <v>3.5514018691588785</v>
      </c>
      <c r="S111" s="22">
        <v>3.0196557111685598</v>
      </c>
      <c r="T111" s="20">
        <v>1.1760949620923973</v>
      </c>
      <c r="U111" s="23">
        <v>87.6</v>
      </c>
      <c r="V111" s="23">
        <v>84.95</v>
      </c>
      <c r="W111" s="20">
        <v>1.0311948204826367</v>
      </c>
      <c r="X111" s="23"/>
      <c r="Y111" s="23"/>
      <c r="Z111" s="20"/>
      <c r="AA111" s="20">
        <v>1.0311948204826367</v>
      </c>
      <c r="AE111" s="19">
        <f t="shared" si="8"/>
        <v>3</v>
      </c>
      <c r="AF111" s="19">
        <v>1</v>
      </c>
      <c r="AG111" s="19">
        <v>1</v>
      </c>
      <c r="AH111" s="19">
        <v>1</v>
      </c>
      <c r="AI111" s="19">
        <v>0</v>
      </c>
      <c r="AJ111" s="19">
        <f t="shared" si="9"/>
        <v>0</v>
      </c>
      <c r="AK111" s="19">
        <v>0</v>
      </c>
      <c r="AL111" s="19">
        <v>0</v>
      </c>
      <c r="AM111" s="19"/>
      <c r="AO111" s="53">
        <v>3</v>
      </c>
      <c r="AP111" s="53">
        <v>1</v>
      </c>
      <c r="AQ111" s="53">
        <v>1</v>
      </c>
      <c r="AR111" s="53">
        <v>1</v>
      </c>
      <c r="AS111" s="53">
        <v>0</v>
      </c>
      <c r="AT111" s="53">
        <f t="shared" si="10"/>
        <v>0</v>
      </c>
      <c r="AU111" s="53">
        <v>0</v>
      </c>
      <c r="AV111" s="53">
        <v>0</v>
      </c>
      <c r="AW111" s="53">
        <v>0</v>
      </c>
    </row>
    <row r="112" spans="1:49" x14ac:dyDescent="0.4">
      <c r="A112" s="19" t="s">
        <v>125</v>
      </c>
      <c r="B112" s="61">
        <f t="shared" si="6"/>
        <v>0.99634476442586528</v>
      </c>
      <c r="C112" s="20">
        <v>0.18867924528301888</v>
      </c>
      <c r="D112" s="20">
        <v>0.31363636363636366</v>
      </c>
      <c r="E112" s="20">
        <v>0.60158599945310365</v>
      </c>
      <c r="F112" s="20">
        <v>0.16129032258064516</v>
      </c>
      <c r="G112" s="20">
        <v>0.21555632662502894</v>
      </c>
      <c r="H112" s="20">
        <v>0.74825139723789125</v>
      </c>
      <c r="I112" s="21">
        <v>5814</v>
      </c>
      <c r="J112" s="21">
        <v>3096.72</v>
      </c>
      <c r="K112" s="20">
        <v>1.8774703557312253</v>
      </c>
      <c r="L112" s="20">
        <v>1.3222748815165877</v>
      </c>
      <c r="M112" s="20">
        <v>1.2685235849056604</v>
      </c>
      <c r="N112" s="20">
        <v>1.0423731156838718</v>
      </c>
      <c r="O112" s="60">
        <v>0.47667656269063402</v>
      </c>
      <c r="P112" s="20">
        <v>0.62</v>
      </c>
      <c r="Q112" s="20">
        <f t="shared" si="7"/>
        <v>0.76883316563005488</v>
      </c>
      <c r="R112" s="22">
        <v>3.0168776371308015</v>
      </c>
      <c r="S112" s="22">
        <v>3.0238364376473212</v>
      </c>
      <c r="T112" s="20">
        <v>0.99769868487928737</v>
      </c>
      <c r="U112" s="23">
        <v>81.599999999999994</v>
      </c>
      <c r="V112" s="23">
        <v>86.974999999999994</v>
      </c>
      <c r="W112" s="20">
        <v>0.93820063236562234</v>
      </c>
      <c r="X112" s="23"/>
      <c r="Y112" s="23"/>
      <c r="Z112" s="20"/>
      <c r="AA112" s="20">
        <v>0.93820063236562234</v>
      </c>
      <c r="AE112" s="19">
        <f t="shared" si="8"/>
        <v>3</v>
      </c>
      <c r="AF112" s="19">
        <v>1</v>
      </c>
      <c r="AG112" s="19">
        <v>1</v>
      </c>
      <c r="AH112" s="19">
        <v>0</v>
      </c>
      <c r="AI112" s="19">
        <v>0</v>
      </c>
      <c r="AJ112" s="19">
        <f t="shared" si="9"/>
        <v>1</v>
      </c>
      <c r="AK112" s="19">
        <v>0</v>
      </c>
      <c r="AL112" s="19">
        <v>0</v>
      </c>
      <c r="AM112" s="19"/>
      <c r="AO112" s="53">
        <v>2</v>
      </c>
      <c r="AP112" s="53">
        <v>1</v>
      </c>
      <c r="AQ112" s="53">
        <v>0</v>
      </c>
      <c r="AR112" s="53">
        <v>0</v>
      </c>
      <c r="AS112" s="53">
        <v>0</v>
      </c>
      <c r="AT112" s="53">
        <f t="shared" si="10"/>
        <v>1</v>
      </c>
      <c r="AU112" s="53">
        <v>0</v>
      </c>
      <c r="AV112" s="53">
        <v>0</v>
      </c>
      <c r="AW112" s="53">
        <v>0</v>
      </c>
    </row>
    <row r="113" spans="1:49" x14ac:dyDescent="0.4">
      <c r="A113" s="19" t="s">
        <v>126</v>
      </c>
      <c r="B113" s="63">
        <f t="shared" si="6"/>
        <v>0.55964053542540759</v>
      </c>
      <c r="C113" s="20">
        <v>7.1428571428571425E-2</v>
      </c>
      <c r="D113" s="20">
        <v>0.22800000000000004</v>
      </c>
      <c r="E113" s="20">
        <v>0.31328320802005005</v>
      </c>
      <c r="F113" s="20">
        <v>0</v>
      </c>
      <c r="G113" s="20">
        <v>0.21555632662502894</v>
      </c>
      <c r="H113" s="20">
        <v>0</v>
      </c>
      <c r="I113" s="21">
        <v>0</v>
      </c>
      <c r="J113" s="21">
        <v>3081.2363999999998</v>
      </c>
      <c r="K113" s="20">
        <v>0</v>
      </c>
      <c r="L113" s="20">
        <v>1.0909090909090908</v>
      </c>
      <c r="M113" s="20">
        <v>1.5</v>
      </c>
      <c r="N113" s="20">
        <v>0.72727272727272718</v>
      </c>
      <c r="O113" s="60">
        <v>0.5851190351993657</v>
      </c>
      <c r="P113" s="20">
        <v>0.63440923797835547</v>
      </c>
      <c r="Q113" s="20">
        <f t="shared" si="7"/>
        <v>0.92230535145411696</v>
      </c>
      <c r="R113" s="22">
        <v>2.7083333333333335</v>
      </c>
      <c r="S113" s="22">
        <v>2.9500301523011978</v>
      </c>
      <c r="T113" s="20">
        <v>0.9180697123453716</v>
      </c>
      <c r="U113" s="23">
        <v>87.2</v>
      </c>
      <c r="V113" s="23">
        <v>84.125</v>
      </c>
      <c r="W113" s="20">
        <v>1.036552748885587</v>
      </c>
      <c r="X113" s="23"/>
      <c r="Y113" s="23"/>
      <c r="Z113" s="20"/>
      <c r="AA113" s="20">
        <v>1.036552748885587</v>
      </c>
      <c r="AE113" s="19">
        <f t="shared" si="8"/>
        <v>4</v>
      </c>
      <c r="AF113" s="19">
        <v>1</v>
      </c>
      <c r="AG113" s="19">
        <v>1</v>
      </c>
      <c r="AH113" s="19">
        <v>1</v>
      </c>
      <c r="AI113" s="19">
        <v>1</v>
      </c>
      <c r="AJ113" s="19">
        <f t="shared" si="9"/>
        <v>0</v>
      </c>
      <c r="AK113" s="19">
        <v>0</v>
      </c>
      <c r="AL113" s="19">
        <v>0</v>
      </c>
      <c r="AM113" s="19"/>
      <c r="AO113" s="53">
        <v>4</v>
      </c>
      <c r="AP113" s="53">
        <v>1</v>
      </c>
      <c r="AQ113" s="53">
        <v>1</v>
      </c>
      <c r="AR113" s="53">
        <v>1</v>
      </c>
      <c r="AS113" s="53">
        <v>1</v>
      </c>
      <c r="AT113" s="53">
        <f t="shared" si="10"/>
        <v>0</v>
      </c>
      <c r="AU113" s="53">
        <v>0</v>
      </c>
      <c r="AV113" s="53">
        <v>0</v>
      </c>
      <c r="AW113" s="53">
        <v>0</v>
      </c>
    </row>
    <row r="114" spans="1:49" x14ac:dyDescent="0.4">
      <c r="A114" s="19" t="s">
        <v>127</v>
      </c>
      <c r="B114" s="63">
        <v>0.46700000000000003</v>
      </c>
      <c r="C114" s="20">
        <v>0</v>
      </c>
      <c r="D114" s="20">
        <v>0.24947942062240069</v>
      </c>
      <c r="E114" s="20">
        <v>0</v>
      </c>
      <c r="F114" s="20">
        <v>0</v>
      </c>
      <c r="G114" s="20">
        <v>0.20055632662502892</v>
      </c>
      <c r="H114" s="20">
        <v>0</v>
      </c>
      <c r="I114" s="21" t="s">
        <v>94</v>
      </c>
      <c r="J114" s="21">
        <v>3081.2363999999998</v>
      </c>
      <c r="K114" s="20"/>
      <c r="L114" s="20">
        <v>0.8527131782945736</v>
      </c>
      <c r="M114" s="20">
        <v>1.25</v>
      </c>
      <c r="N114" s="20">
        <v>0.68217054263565891</v>
      </c>
      <c r="O114" s="60">
        <v>0.5887284550075248</v>
      </c>
      <c r="P114" s="20">
        <v>0.62</v>
      </c>
      <c r="Q114" s="20">
        <f t="shared" si="7"/>
        <v>0.94956202420568514</v>
      </c>
      <c r="R114" s="22">
        <v>2.1636363636363636</v>
      </c>
      <c r="S114" s="22">
        <v>3.0674570945677697</v>
      </c>
      <c r="T114" s="20">
        <v>0.70535179366257383</v>
      </c>
      <c r="U114" s="23">
        <v>0</v>
      </c>
      <c r="V114" s="23" t="s">
        <v>94</v>
      </c>
      <c r="W114" s="20">
        <v>0</v>
      </c>
      <c r="X114" s="19"/>
      <c r="Y114" s="19"/>
      <c r="Z114" s="19"/>
      <c r="AA114" s="20">
        <v>0</v>
      </c>
      <c r="AE114" s="19">
        <f t="shared" si="8"/>
        <v>6</v>
      </c>
      <c r="AF114" s="19">
        <v>1</v>
      </c>
      <c r="AG114" s="19">
        <v>1</v>
      </c>
      <c r="AH114" s="19">
        <v>1</v>
      </c>
      <c r="AI114" s="19">
        <v>1</v>
      </c>
      <c r="AJ114" s="19">
        <f t="shared" si="9"/>
        <v>0</v>
      </c>
      <c r="AK114" s="19">
        <v>1</v>
      </c>
      <c r="AL114" s="19">
        <v>1</v>
      </c>
      <c r="AM114" s="19"/>
      <c r="AO114" s="53">
        <v>5</v>
      </c>
      <c r="AP114" s="53">
        <v>1</v>
      </c>
      <c r="AQ114" s="53">
        <v>1</v>
      </c>
      <c r="AR114" s="53">
        <v>0</v>
      </c>
      <c r="AS114" s="53">
        <v>1</v>
      </c>
      <c r="AT114" s="53">
        <f t="shared" si="10"/>
        <v>0</v>
      </c>
      <c r="AU114" s="53">
        <v>1</v>
      </c>
      <c r="AV114" s="53">
        <v>1</v>
      </c>
      <c r="AW114" s="53">
        <v>0</v>
      </c>
    </row>
    <row r="115" spans="1:49" x14ac:dyDescent="0.4">
      <c r="A115" s="19" t="s">
        <v>128</v>
      </c>
      <c r="B115" s="63">
        <v>0.67</v>
      </c>
      <c r="C115" s="20">
        <v>0.2</v>
      </c>
      <c r="D115" s="20">
        <v>0.24947942062240069</v>
      </c>
      <c r="E115" s="20">
        <v>0.80166933008358154</v>
      </c>
      <c r="F115" s="20">
        <v>0.125</v>
      </c>
      <c r="G115" s="20">
        <v>0.20805632662502893</v>
      </c>
      <c r="H115" s="20">
        <v>0.60079884148527807</v>
      </c>
      <c r="I115" s="21">
        <v>745.07</v>
      </c>
      <c r="J115" s="21">
        <v>3081.2363999999998</v>
      </c>
      <c r="K115" s="20">
        <v>0.24180877520465488</v>
      </c>
      <c r="L115" s="20">
        <v>1.0410958904109588</v>
      </c>
      <c r="M115" s="20">
        <v>1.25</v>
      </c>
      <c r="N115" s="20">
        <v>0.83287671232876703</v>
      </c>
      <c r="O115" s="60">
        <v>0.3447997680662524</v>
      </c>
      <c r="P115" s="20">
        <v>0.62</v>
      </c>
      <c r="Q115" s="20">
        <f t="shared" si="7"/>
        <v>0.5561286581713748</v>
      </c>
      <c r="R115" s="22">
        <v>3.0394736842105261</v>
      </c>
      <c r="S115" s="22">
        <v>3.08</v>
      </c>
      <c r="T115" s="20">
        <v>0.98684210526315785</v>
      </c>
      <c r="U115" s="23">
        <v>0</v>
      </c>
      <c r="V115" s="23" t="s">
        <v>94</v>
      </c>
      <c r="W115" s="20">
        <v>0</v>
      </c>
      <c r="X115" s="19"/>
      <c r="Y115" s="19"/>
      <c r="Z115" s="19"/>
      <c r="AA115" s="20">
        <v>0</v>
      </c>
      <c r="AE115" s="19">
        <f t="shared" si="8"/>
        <v>4</v>
      </c>
      <c r="AF115" s="19">
        <v>0</v>
      </c>
      <c r="AG115" s="19">
        <v>1</v>
      </c>
      <c r="AH115" s="19">
        <v>1</v>
      </c>
      <c r="AI115" s="19">
        <v>0</v>
      </c>
      <c r="AJ115" s="19">
        <f t="shared" si="9"/>
        <v>1</v>
      </c>
      <c r="AK115" s="19">
        <v>0</v>
      </c>
      <c r="AL115" s="19">
        <v>1</v>
      </c>
      <c r="AM115" s="19"/>
      <c r="AO115" s="53">
        <v>6</v>
      </c>
      <c r="AP115" s="53">
        <v>1</v>
      </c>
      <c r="AQ115" s="53">
        <v>1</v>
      </c>
      <c r="AR115" s="53">
        <v>1</v>
      </c>
      <c r="AS115" s="53">
        <v>1</v>
      </c>
      <c r="AT115" s="53">
        <f t="shared" si="10"/>
        <v>1</v>
      </c>
      <c r="AU115" s="53">
        <v>0</v>
      </c>
      <c r="AV115" s="53">
        <v>1</v>
      </c>
      <c r="AW115" s="53">
        <v>0</v>
      </c>
    </row>
    <row r="116" spans="1:49" x14ac:dyDescent="0.4">
      <c r="A116" s="19" t="s">
        <v>129</v>
      </c>
      <c r="B116" s="63">
        <v>0.23599999999999999</v>
      </c>
      <c r="C116" s="20">
        <v>0</v>
      </c>
      <c r="D116" s="20">
        <v>0.25900000000000001</v>
      </c>
      <c r="E116" s="20">
        <v>0</v>
      </c>
      <c r="F116" s="20">
        <v>0</v>
      </c>
      <c r="G116" s="20">
        <v>0.21600000000000003</v>
      </c>
      <c r="H116" s="20">
        <v>0</v>
      </c>
      <c r="I116" s="21" t="s">
        <v>94</v>
      </c>
      <c r="J116" s="21">
        <v>3096.72</v>
      </c>
      <c r="K116" s="20"/>
      <c r="L116" s="20">
        <v>0.83870967741935487</v>
      </c>
      <c r="M116" s="20">
        <v>1.3029999999999999</v>
      </c>
      <c r="N116" s="20">
        <v>0.64367588443542201</v>
      </c>
      <c r="O116" s="60">
        <v>7.5623301429753043E-2</v>
      </c>
      <c r="P116" s="20">
        <v>0.6070000000000001</v>
      </c>
      <c r="Q116" s="20">
        <f t="shared" si="7"/>
        <v>0.12458534008196545</v>
      </c>
      <c r="R116" s="22">
        <v>1.2692307692307692</v>
      </c>
      <c r="S116" s="22">
        <v>3.1</v>
      </c>
      <c r="T116" s="20">
        <v>0.40942928039702231</v>
      </c>
      <c r="U116" s="23">
        <v>0</v>
      </c>
      <c r="V116" s="23" t="s">
        <v>94</v>
      </c>
      <c r="W116" s="20">
        <v>0</v>
      </c>
      <c r="X116" s="19"/>
      <c r="Y116" s="19"/>
      <c r="Z116" s="19"/>
      <c r="AA116" s="20">
        <v>0</v>
      </c>
      <c r="AE116" s="19">
        <f t="shared" si="8"/>
        <v>7</v>
      </c>
      <c r="AF116" s="19">
        <v>1</v>
      </c>
      <c r="AG116" s="19">
        <v>1</v>
      </c>
      <c r="AH116" s="19">
        <v>1</v>
      </c>
      <c r="AI116" s="19">
        <v>1</v>
      </c>
      <c r="AJ116" s="19">
        <f t="shared" si="9"/>
        <v>1</v>
      </c>
      <c r="AK116" s="19">
        <v>1</v>
      </c>
      <c r="AL116" s="19">
        <v>1</v>
      </c>
      <c r="AM116" s="19"/>
      <c r="AO116" s="53">
        <v>6</v>
      </c>
      <c r="AP116" s="53">
        <v>1</v>
      </c>
      <c r="AQ116" s="53">
        <v>1</v>
      </c>
      <c r="AR116" s="53">
        <v>0</v>
      </c>
      <c r="AS116" s="53">
        <v>1</v>
      </c>
      <c r="AT116" s="53">
        <f t="shared" si="10"/>
        <v>1</v>
      </c>
      <c r="AU116" s="53">
        <v>1</v>
      </c>
      <c r="AV116" s="53">
        <v>1</v>
      </c>
      <c r="AW116" s="53">
        <v>0</v>
      </c>
    </row>
    <row r="117" spans="1:49" x14ac:dyDescent="0.4">
      <c r="A117" s="19" t="s">
        <v>130</v>
      </c>
      <c r="B117" s="63">
        <v>0.45700000000000002</v>
      </c>
      <c r="C117" s="20">
        <v>0</v>
      </c>
      <c r="D117" s="20">
        <v>0.2594794206224007</v>
      </c>
      <c r="E117" s="20">
        <v>0</v>
      </c>
      <c r="F117" s="20">
        <v>0</v>
      </c>
      <c r="G117" s="20">
        <v>0.21555632662502894</v>
      </c>
      <c r="H117" s="20">
        <v>0</v>
      </c>
      <c r="I117" s="21" t="s">
        <v>94</v>
      </c>
      <c r="J117" s="21">
        <v>3096.72</v>
      </c>
      <c r="K117" s="20"/>
      <c r="L117" s="20">
        <v>0.921875</v>
      </c>
      <c r="M117" s="20">
        <v>1.25</v>
      </c>
      <c r="N117" s="20">
        <v>0.73750000000000004</v>
      </c>
      <c r="O117" s="60">
        <v>0.39609022556390977</v>
      </c>
      <c r="P117" s="20">
        <v>0.63372851745012804</v>
      </c>
      <c r="Q117" s="20">
        <f t="shared" si="7"/>
        <v>0.62501562523589693</v>
      </c>
      <c r="R117" s="22">
        <v>2.8135593220338984</v>
      </c>
      <c r="S117" s="22">
        <v>3.0526812793503781</v>
      </c>
      <c r="T117" s="20">
        <v>0.92166822034976226</v>
      </c>
      <c r="U117" s="23">
        <v>0</v>
      </c>
      <c r="V117" s="23" t="s">
        <v>94</v>
      </c>
      <c r="W117" s="20">
        <v>0</v>
      </c>
      <c r="X117" s="19"/>
      <c r="Y117" s="19"/>
      <c r="Z117" s="19"/>
      <c r="AA117" s="20">
        <v>0</v>
      </c>
      <c r="AE117" s="19">
        <f t="shared" si="8"/>
        <v>6</v>
      </c>
      <c r="AF117" s="19">
        <v>1</v>
      </c>
      <c r="AG117" s="19">
        <v>1</v>
      </c>
      <c r="AH117" s="19">
        <v>1</v>
      </c>
      <c r="AI117" s="19">
        <v>1</v>
      </c>
      <c r="AJ117" s="19">
        <f t="shared" si="9"/>
        <v>1</v>
      </c>
      <c r="AK117" s="19">
        <v>0</v>
      </c>
      <c r="AL117" s="19">
        <v>1</v>
      </c>
      <c r="AM117" s="19"/>
      <c r="AO117" s="53">
        <v>5</v>
      </c>
      <c r="AP117" s="53">
        <v>1</v>
      </c>
      <c r="AQ117" s="53">
        <v>1</v>
      </c>
      <c r="AR117" s="53">
        <v>0</v>
      </c>
      <c r="AS117" s="53">
        <v>1</v>
      </c>
      <c r="AT117" s="53">
        <f t="shared" si="10"/>
        <v>1</v>
      </c>
      <c r="AU117" s="53">
        <v>0</v>
      </c>
      <c r="AV117" s="53">
        <v>1</v>
      </c>
      <c r="AW117" s="53">
        <v>0</v>
      </c>
    </row>
    <row r="118" spans="1:49" x14ac:dyDescent="0.4">
      <c r="A118" s="55" t="s">
        <v>5</v>
      </c>
      <c r="B118" s="20">
        <f>AVERAGE(B41:B117)</f>
        <v>0.85040117547502325</v>
      </c>
      <c r="C118" s="56">
        <v>0.26178010471204188</v>
      </c>
      <c r="D118" s="19"/>
      <c r="E118" s="19"/>
      <c r="F118" s="56">
        <v>0.19447544642857142</v>
      </c>
      <c r="G118" s="19"/>
      <c r="H118" s="19"/>
      <c r="I118" s="55">
        <v>3248.25</v>
      </c>
      <c r="J118" s="19"/>
      <c r="K118" s="19"/>
      <c r="L118" s="56">
        <v>1.38216848774811</v>
      </c>
      <c r="M118" s="19"/>
      <c r="N118" s="19"/>
      <c r="O118" s="56">
        <v>0.66600000000000004</v>
      </c>
      <c r="P118" s="19"/>
      <c r="Q118" s="19"/>
      <c r="R118" s="57">
        <v>3.1616765047530002</v>
      </c>
      <c r="S118" s="19"/>
      <c r="T118" s="19"/>
      <c r="U118" s="55">
        <v>84.5</v>
      </c>
      <c r="V118" s="19"/>
      <c r="W118" s="19"/>
      <c r="X118" s="19"/>
      <c r="Y118" s="19"/>
      <c r="Z118" s="19"/>
      <c r="AA118" s="55">
        <v>84.5</v>
      </c>
      <c r="AE118" s="19"/>
      <c r="AF118" s="19">
        <v>40</v>
      </c>
      <c r="AG118" s="19">
        <v>52</v>
      </c>
      <c r="AH118" s="19">
        <v>41</v>
      </c>
      <c r="AI118" s="19">
        <v>19</v>
      </c>
      <c r="AJ118" s="19">
        <f>SUM(AJ41:AJ117)</f>
        <v>24</v>
      </c>
      <c r="AK118" s="19">
        <v>12</v>
      </c>
      <c r="AL118" s="19">
        <v>4</v>
      </c>
      <c r="AM118" s="19">
        <v>0</v>
      </c>
      <c r="AO118" s="52"/>
      <c r="AP118" s="54">
        <v>42</v>
      </c>
      <c r="AQ118" s="54">
        <v>45</v>
      </c>
      <c r="AR118" s="54">
        <v>34</v>
      </c>
      <c r="AS118" s="54">
        <v>29</v>
      </c>
      <c r="AT118" s="54">
        <f>SUM(AT41:AT117)</f>
        <v>26</v>
      </c>
      <c r="AU118" s="54">
        <v>15</v>
      </c>
      <c r="AV118" s="54">
        <v>4</v>
      </c>
      <c r="AW118" s="54">
        <v>0</v>
      </c>
    </row>
    <row r="120" spans="1:49" x14ac:dyDescent="0.4">
      <c r="I120" s="51"/>
      <c r="L120" s="50"/>
    </row>
  </sheetData>
  <sheetProtection algorithmName="SHA-512" hashValue="GT/pum9IKKf44QmMsWoX+VvigfbhjDqGdiBaYgxWIMXkpeJvVxiLadnYxylZUE/JyoH1SLaWoglCT9tntKP+LA==" saltValue="CDSnOOTiHW3LElZ4b8i4Xw==" spinCount="100000" sheet="1" formatCells="0" formatColumns="0" formatRows="0" sort="0" autoFilter="0"/>
  <autoFilter ref="A40:AW118" xr:uid="{DD81846A-D0F1-2546-B864-88F7A7355C59}"/>
  <mergeCells count="6">
    <mergeCell ref="A3:E3"/>
    <mergeCell ref="M4:Q4"/>
    <mergeCell ref="M19:P19"/>
    <mergeCell ref="M20:P20"/>
    <mergeCell ref="G4:K4"/>
    <mergeCell ref="G19:K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456213-6B5C-439E-B280-64FFCF843719}"/>
</file>

<file path=customXml/itemProps2.xml><?xml version="1.0" encoding="utf-8"?>
<ds:datastoreItem xmlns:ds="http://schemas.openxmlformats.org/officeDocument/2006/customXml" ds:itemID="{48495FA3-8ABE-4D08-BD4D-69A830C99760}"/>
</file>

<file path=customXml/itemProps3.xml><?xml version="1.0" encoding="utf-8"?>
<ds:datastoreItem xmlns:ds="http://schemas.openxmlformats.org/officeDocument/2006/customXml" ds:itemID="{89794504-0D0F-4593-AB57-2CCA657DD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Employment and Training Administration (ETA)</dc:creator>
  <cp:lastModifiedBy>Slaughter, Alison S - ETA</cp:lastModifiedBy>
  <dcterms:created xsi:type="dcterms:W3CDTF">2024-05-14T19:17:15Z</dcterms:created>
  <dcterms:modified xsi:type="dcterms:W3CDTF">2024-07-08T18:23:16Z</dcterms:modified>
</cp:coreProperties>
</file>